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ocuments\BOLETIN-I-18\BOLETIN EXCEL I-2018\"/>
    </mc:Choice>
  </mc:AlternateContent>
  <xr:revisionPtr revIDLastSave="0" documentId="13_ncr:1_{6C1EED78-81D2-46E4-BB69-25EF45DD00E2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CUADRO-14" sheetId="12" r:id="rId1"/>
  </sheets>
  <definedNames>
    <definedName name="_xlnm.Print_Area" localSheetId="0">'CUADRO-14'!$A$1:$E$286</definedName>
    <definedName name="_xlnm.Print_Titles" localSheetId="0">'CUADRO-14'!$1:$7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1" i="12" l="1"/>
  <c r="D61" i="12"/>
  <c r="E113" i="12"/>
  <c r="C55" i="12"/>
  <c r="C54" i="12"/>
  <c r="C53" i="12"/>
  <c r="C58" i="12"/>
  <c r="C59" i="12"/>
  <c r="C248" i="12"/>
  <c r="C241" i="12"/>
  <c r="C188" i="12"/>
  <c r="C137" i="12"/>
  <c r="C134" i="12"/>
  <c r="C122" i="12"/>
  <c r="C75" i="12"/>
  <c r="C74" i="12"/>
  <c r="C73" i="12"/>
  <c r="C71" i="12"/>
  <c r="C70" i="12"/>
  <c r="C69" i="12"/>
  <c r="D52" i="12" l="1"/>
  <c r="C52" i="12" s="1"/>
  <c r="C212" i="12" l="1"/>
  <c r="E215" i="12"/>
  <c r="D215" i="12"/>
  <c r="C213" i="12"/>
  <c r="E127" i="12" l="1"/>
  <c r="D127" i="12"/>
  <c r="C138" i="12"/>
  <c r="D282" i="12"/>
  <c r="E282" i="12"/>
  <c r="C283" i="12"/>
  <c r="C282" i="12" s="1"/>
  <c r="C78" i="12"/>
  <c r="C77" i="12"/>
  <c r="C22" i="12"/>
  <c r="C23" i="12"/>
  <c r="C44" i="12" l="1"/>
  <c r="C243" i="12" l="1"/>
  <c r="C13" i="12"/>
  <c r="C19" i="12"/>
  <c r="C20" i="12"/>
  <c r="C26" i="12"/>
  <c r="C29" i="12"/>
  <c r="C30" i="12"/>
  <c r="C33" i="12"/>
  <c r="C36" i="12"/>
  <c r="C39" i="12"/>
  <c r="C42" i="12"/>
  <c r="C43" i="12"/>
  <c r="C47" i="12"/>
  <c r="C72" i="12"/>
  <c r="C81" i="12"/>
  <c r="C86" i="12"/>
  <c r="C89" i="12"/>
  <c r="C90" i="12"/>
  <c r="C97" i="12"/>
  <c r="C98" i="12"/>
  <c r="C101" i="12"/>
  <c r="C102" i="12"/>
  <c r="C103" i="12"/>
  <c r="C106" i="12"/>
  <c r="C109" i="12"/>
  <c r="C110" i="12"/>
  <c r="C111" i="12"/>
  <c r="C114" i="12"/>
  <c r="C115" i="12"/>
  <c r="C116" i="12"/>
  <c r="C117" i="12"/>
  <c r="C118" i="12"/>
  <c r="C119" i="12"/>
  <c r="C125" i="12"/>
  <c r="C128" i="12"/>
  <c r="C130" i="12"/>
  <c r="C131" i="12"/>
  <c r="C132" i="12"/>
  <c r="C135" i="12"/>
  <c r="C136" i="12"/>
  <c r="C141" i="12"/>
  <c r="C144" i="12"/>
  <c r="C147" i="12"/>
  <c r="C148" i="12"/>
  <c r="C151" i="12"/>
  <c r="C154" i="12"/>
  <c r="C155" i="12"/>
  <c r="C158" i="12"/>
  <c r="C161" i="12"/>
  <c r="C164" i="12"/>
  <c r="C167" i="12"/>
  <c r="C168" i="12"/>
  <c r="C171" i="12"/>
  <c r="C174" i="12"/>
  <c r="C180" i="12"/>
  <c r="C181" i="12"/>
  <c r="C182" i="12"/>
  <c r="C183" i="12"/>
  <c r="C184" i="12"/>
  <c r="C185" i="12"/>
  <c r="C186" i="12"/>
  <c r="C187" i="12"/>
  <c r="C189" i="12"/>
  <c r="C190" i="12"/>
  <c r="C191" i="12"/>
  <c r="C192" i="12"/>
  <c r="C195" i="12"/>
  <c r="C196" i="12"/>
  <c r="C199" i="12"/>
  <c r="C200" i="12"/>
  <c r="C203" i="12"/>
  <c r="C204" i="12"/>
  <c r="C205" i="12"/>
  <c r="C206" i="12"/>
  <c r="C209" i="12"/>
  <c r="C210" i="12"/>
  <c r="C211" i="12"/>
  <c r="C216" i="12"/>
  <c r="C217" i="12"/>
  <c r="C218" i="12"/>
  <c r="C219" i="12"/>
  <c r="C220" i="12"/>
  <c r="C221" i="12"/>
  <c r="C224" i="12"/>
  <c r="C227" i="12"/>
  <c r="C228" i="12"/>
  <c r="C229" i="12"/>
  <c r="C230" i="12"/>
  <c r="C231" i="12"/>
  <c r="C234" i="12"/>
  <c r="C237" i="12"/>
  <c r="C238" i="12"/>
  <c r="C242" i="12"/>
  <c r="C246" i="12"/>
  <c r="C247" i="12"/>
  <c r="C249" i="12"/>
  <c r="C250" i="12"/>
  <c r="C251" i="12"/>
  <c r="C252" i="12"/>
  <c r="C253" i="12"/>
  <c r="C258" i="12"/>
  <c r="C264" i="12"/>
  <c r="C265" i="12"/>
  <c r="C266" i="12"/>
  <c r="C269" i="12"/>
  <c r="C270" i="12"/>
  <c r="C261" i="12"/>
  <c r="C273" i="12"/>
  <c r="C274" i="12"/>
  <c r="C275" i="12"/>
  <c r="C278" i="12"/>
  <c r="C279" i="12"/>
  <c r="C280" i="12"/>
  <c r="E95" i="12"/>
  <c r="D95" i="12"/>
  <c r="E277" i="12"/>
  <c r="D277" i="12"/>
  <c r="E272" i="12"/>
  <c r="D272" i="12"/>
  <c r="E260" i="12"/>
  <c r="D260" i="12"/>
  <c r="E268" i="12"/>
  <c r="D268" i="12"/>
  <c r="D263" i="12"/>
  <c r="E263" i="12"/>
  <c r="E257" i="12"/>
  <c r="D257" i="12"/>
  <c r="E245" i="12"/>
  <c r="D245" i="12"/>
  <c r="E240" i="12"/>
  <c r="D240" i="12"/>
  <c r="E236" i="12"/>
  <c r="D236" i="12"/>
  <c r="E233" i="12"/>
  <c r="D233" i="12"/>
  <c r="E226" i="12"/>
  <c r="D226" i="12"/>
  <c r="E223" i="12"/>
  <c r="D223" i="12"/>
  <c r="E208" i="12"/>
  <c r="D208" i="12"/>
  <c r="E202" i="12"/>
  <c r="D202" i="12"/>
  <c r="D198" i="12"/>
  <c r="E198" i="12"/>
  <c r="E194" i="12"/>
  <c r="D194" i="12"/>
  <c r="E179" i="12"/>
  <c r="D179" i="12"/>
  <c r="E173" i="12"/>
  <c r="D173" i="12"/>
  <c r="E170" i="12"/>
  <c r="D170" i="12"/>
  <c r="E166" i="12"/>
  <c r="D166" i="12"/>
  <c r="E163" i="12"/>
  <c r="D163" i="12"/>
  <c r="E160" i="12"/>
  <c r="D160" i="12"/>
  <c r="E157" i="12"/>
  <c r="D157" i="12"/>
  <c r="E153" i="12"/>
  <c r="D153" i="12"/>
  <c r="E150" i="12"/>
  <c r="D150" i="12"/>
  <c r="E146" i="12"/>
  <c r="D146" i="12"/>
  <c r="E143" i="12"/>
  <c r="D143" i="12"/>
  <c r="E140" i="12"/>
  <c r="D140" i="12"/>
  <c r="D121" i="12"/>
  <c r="C121" i="12" s="1"/>
  <c r="D113" i="12"/>
  <c r="E108" i="12"/>
  <c r="D108" i="12"/>
  <c r="E105" i="12"/>
  <c r="D105" i="12"/>
  <c r="E100" i="12"/>
  <c r="D100" i="12"/>
  <c r="E88" i="12"/>
  <c r="D88" i="12"/>
  <c r="E85" i="12"/>
  <c r="D85" i="12"/>
  <c r="E80" i="12"/>
  <c r="D80" i="12"/>
  <c r="D57" i="12"/>
  <c r="E57" i="12"/>
  <c r="E49" i="12"/>
  <c r="D49" i="12"/>
  <c r="E46" i="12"/>
  <c r="D46" i="12"/>
  <c r="E41" i="12"/>
  <c r="D41" i="12"/>
  <c r="E38" i="12"/>
  <c r="D38" i="12"/>
  <c r="E35" i="12"/>
  <c r="D35" i="12"/>
  <c r="E32" i="12"/>
  <c r="D32" i="12"/>
  <c r="E28" i="12"/>
  <c r="D28" i="12"/>
  <c r="E25" i="12"/>
  <c r="D25" i="12"/>
  <c r="E18" i="12"/>
  <c r="D18" i="12"/>
  <c r="E15" i="12"/>
  <c r="D15" i="12"/>
  <c r="E12" i="12"/>
  <c r="E10" i="12" s="1"/>
  <c r="D12" i="12"/>
  <c r="E93" i="12" l="1"/>
  <c r="D93" i="12"/>
  <c r="D10" i="12"/>
  <c r="D177" i="12"/>
  <c r="E177" i="12"/>
  <c r="C18" i="12"/>
  <c r="E255" i="12"/>
  <c r="D83" i="12"/>
  <c r="E83" i="12"/>
  <c r="D255" i="12"/>
  <c r="C35" i="12"/>
  <c r="C12" i="12"/>
  <c r="C28" i="12"/>
  <c r="C41" i="12"/>
  <c r="C49" i="12"/>
  <c r="C80" i="12"/>
  <c r="C88" i="12"/>
  <c r="C105" i="12"/>
  <c r="C113" i="12"/>
  <c r="C140" i="12"/>
  <c r="C146" i="12"/>
  <c r="C153" i="12"/>
  <c r="C160" i="12"/>
  <c r="C166" i="12"/>
  <c r="C173" i="12"/>
  <c r="C194" i="12"/>
  <c r="C202" i="12"/>
  <c r="C215" i="12"/>
  <c r="C226" i="12"/>
  <c r="C236" i="12"/>
  <c r="C245" i="12"/>
  <c r="C260" i="12"/>
  <c r="C277" i="12"/>
  <c r="C25" i="12"/>
  <c r="C32" i="12"/>
  <c r="C38" i="12"/>
  <c r="C46" i="12"/>
  <c r="C61" i="12"/>
  <c r="C85" i="12"/>
  <c r="C100" i="12"/>
  <c r="C108" i="12"/>
  <c r="C127" i="12"/>
  <c r="C143" i="12"/>
  <c r="C150" i="12"/>
  <c r="C157" i="12"/>
  <c r="C163" i="12"/>
  <c r="C170" i="12"/>
  <c r="C179" i="12"/>
  <c r="C208" i="12"/>
  <c r="C223" i="12"/>
  <c r="C233" i="12"/>
  <c r="C240" i="12"/>
  <c r="C257" i="12"/>
  <c r="C268" i="12"/>
  <c r="C272" i="12"/>
  <c r="C95" i="12"/>
  <c r="C198" i="12"/>
  <c r="C263" i="12"/>
  <c r="C57" i="12"/>
  <c r="C177" i="12" l="1"/>
  <c r="C83" i="12"/>
  <c r="C255" i="12"/>
  <c r="C93" i="12"/>
  <c r="E8" i="12"/>
  <c r="D8" i="12"/>
  <c r="C10" i="12"/>
  <c r="C8" i="12" l="1"/>
</calcChain>
</file>

<file path=xl/sharedStrings.xml><?xml version="1.0" encoding="utf-8"?>
<sst xmlns="http://schemas.openxmlformats.org/spreadsheetml/2006/main" count="241" uniqueCount="213">
  <si>
    <t>Instituto Promega</t>
  </si>
  <si>
    <t>Campus Virtual</t>
  </si>
  <si>
    <t>Instituto de la Mujer</t>
  </si>
  <si>
    <t>Dirección de Tecnología Educativa</t>
  </si>
  <si>
    <t>Policía Nacional</t>
  </si>
  <si>
    <t>Metodo Consultores, S.A.</t>
  </si>
  <si>
    <t>SENAN</t>
  </si>
  <si>
    <t>Escuela Internacional de Verano-VIP</t>
  </si>
  <si>
    <t>TOTAL</t>
  </si>
  <si>
    <t>Formación de Jueces de Natación Artística</t>
  </si>
  <si>
    <t>Capacitación para Locutores</t>
  </si>
  <si>
    <t>Adquisición de Medicamentos de Calidad</t>
  </si>
  <si>
    <t>Cardiología Clínica en Animales de Compañía</t>
  </si>
  <si>
    <t>Community Manager</t>
  </si>
  <si>
    <t>Derechos Humanos, Género y Violencia: Teoría y Práctica</t>
  </si>
  <si>
    <t>Dirección Empresarial</t>
  </si>
  <si>
    <t>Director Técnico de Fútbol y sus Variantes (Nivel III)</t>
  </si>
  <si>
    <t>Elaboración y Publicación de Artículos Científicos</t>
  </si>
  <si>
    <t>Emprendimiento</t>
  </si>
  <si>
    <t>Diseño de Sitios Web Basados en Gestores de Contenidos</t>
  </si>
  <si>
    <t>Estrategias de Gestión del Suelo Urbano</t>
  </si>
  <si>
    <t>Formación de Tutores en Ambientes Virtuales de Aprendizaje</t>
  </si>
  <si>
    <t>Gestión de los Recursos Humanos Por Competencias</t>
  </si>
  <si>
    <t>Implementación de Políticas para el Uso Racional de Medicamentos Controlados</t>
  </si>
  <si>
    <t>Inglés A-1</t>
  </si>
  <si>
    <t>Inglés A-2</t>
  </si>
  <si>
    <t>Inglés B-1</t>
  </si>
  <si>
    <t>Internacional de Coaching</t>
  </si>
  <si>
    <t>Introducción a BPM (Business Process Management)</t>
  </si>
  <si>
    <t>Manejo del Activo Fijo</t>
  </si>
  <si>
    <t>Manejo Integrado y Sostenible para el Cultivo de Plátano (musa paradisiaca)</t>
  </si>
  <si>
    <t>Marketing 2.0</t>
  </si>
  <si>
    <t>Mediación, Negociación y Arbitraje</t>
  </si>
  <si>
    <t>Medicina de Urgencia</t>
  </si>
  <si>
    <t>Project Especialización, Metodologías Ágiles con SCRUM</t>
  </si>
  <si>
    <t>Reconstruyendo Programas Analíticos en el Contexto de las Competencias Profesionales</t>
  </si>
  <si>
    <t>Seguridad Pública Aeronaval con Especialización Naval o Aérea</t>
  </si>
  <si>
    <t>Técnicas de Venta</t>
  </si>
  <si>
    <t>Tecnologías Avanzadas Web 2.0 Aplicados a la Docencia Superior</t>
  </si>
  <si>
    <t>Inseminación Artificial en Ganado Bovino</t>
  </si>
  <si>
    <t>Desarrollo y Aplicación del Pensamiento Lógico Matemático al Proceso Educativo</t>
  </si>
  <si>
    <t>Enseñanza del Álgebra en la Escuela Primaria</t>
  </si>
  <si>
    <t>Construcción de Ciudades en 3D Usando Esri Cityengine</t>
  </si>
  <si>
    <t>Los saberes Humanísticos desde el MaterialismoFilosófico</t>
  </si>
  <si>
    <t>Investigar para Desarrollar Conocimientos</t>
  </si>
  <si>
    <t>Tratado de Cooperación en Materia de Patentes (PCT) e Información de Patentes: Importancia y Usos</t>
  </si>
  <si>
    <t>Actualización Informática para Docentes</t>
  </si>
  <si>
    <t>Actualización Jurídica</t>
  </si>
  <si>
    <t>Elaboración de Proyectos de Investigación</t>
  </si>
  <si>
    <t xml:space="preserve"> Investigar en Comunidades de América Latina, el Caribe y Europa: de la Metodologá a los Resultados</t>
  </si>
  <si>
    <t>La Comunicación como Herramienta del Coaching en las Empresas Modernas</t>
  </si>
  <si>
    <t>One Page Report: Una Herramienta Para el Aprendizaje y para el Desarrollo de la Investigación</t>
  </si>
  <si>
    <t>Planificación al Desarrollo Turístico</t>
  </si>
  <si>
    <t>Actualización Aplicada a las Áreas de Recursos Humanos para Docentes de Educación Superior</t>
  </si>
  <si>
    <t>Actualización de los Elementos que Conforman el Currículo del Nivel Superior</t>
  </si>
  <si>
    <t>Actualización del Conocimiento en Psicología</t>
  </si>
  <si>
    <t>Actualización Metodológica en la Enseñanza del Aprendizaje de Lenguas Extranjeras</t>
  </si>
  <si>
    <t>Administración de Recursos Humanos con Énfasis en la Administración de Sueldos y Salarios</t>
  </si>
  <si>
    <t>Aplicaciones de métodos en el Proceso de Enseñanza Aprendizaje</t>
  </si>
  <si>
    <t>Apoyándome en las reflexiones doy clases interesantes</t>
  </si>
  <si>
    <t xml:space="preserve">Concertando para la Inclusión de estudiantes con Discapacidad en las Artes </t>
  </si>
  <si>
    <t>Contabilidad Básica con Peachtree</t>
  </si>
  <si>
    <t>Contabilidad Mecanizada Peachtree Sage</t>
  </si>
  <si>
    <t>Control de Calidad y Estimación de la Incertidumbre en Mediciones Químicas</t>
  </si>
  <si>
    <t>Creación de Aulas Virtuales en Moodle</t>
  </si>
  <si>
    <t>Desarrollo de Competencia en la Aplicación del Modelo de Adaptación de la Dra. Callista Roy</t>
  </si>
  <si>
    <t>Dinámica y Regulación del Sistema Bancario</t>
  </si>
  <si>
    <t>Diseño de Revista Científica para Web</t>
  </si>
  <si>
    <t>Diseño y Elaboración de Blogs como Estrategia Didáctica en el Desarrollo de la Práctica Docente</t>
  </si>
  <si>
    <t>Edmodo como herramienta educativa para gestionar el proceso de enseñanza-aprendizaje</t>
  </si>
  <si>
    <t>Elaboración de la Libreta Digital en Excel</t>
  </si>
  <si>
    <t>Elaboración de Proyectos de Investigación Geográfica para Docente</t>
  </si>
  <si>
    <t>Elaboración de Recursos Didácticos para la Enseñanza de las Matemáticas</t>
  </si>
  <si>
    <t>Estilos de Vidas Saludables</t>
  </si>
  <si>
    <t>Estrategia de Enseñanza en Pequeños Grupos</t>
  </si>
  <si>
    <t>Estrategia para el aprendizaje de las matemáticas en el Nivel Primario</t>
  </si>
  <si>
    <t>Estrategias Innovadoras para la Enseñanza de la Matemática</t>
  </si>
  <si>
    <t>Estrategias y Técnicas para la Enseñanza de la Matemática</t>
  </si>
  <si>
    <t>Estructura, Funcionamiento y Perspectiva del Sistema Financiero Panameño</t>
  </si>
  <si>
    <t>Fundamento de la Investigación y Publicación Científica</t>
  </si>
  <si>
    <t>Fundamentos de Redes Definidas por Software</t>
  </si>
  <si>
    <t>Herramientas de la Web 2.0 y su Aplicación en la Docencia Superior</t>
  </si>
  <si>
    <t>Historia de las Relaciones de Panamá y los EUA: Revisión de Temas y Enfoques</t>
  </si>
  <si>
    <t>Indicadores y Programas Sociales y los Objetivos del Desarrollo Sostenible</t>
  </si>
  <si>
    <t>Inglés Básico Conversacional</t>
  </si>
  <si>
    <t>Introducción a la Matemática Financiera</t>
  </si>
  <si>
    <t>Investigación Científica: Racionalidad, Paradigma, Metódo y Metodología</t>
  </si>
  <si>
    <t>La Clase de Francés como Lengua Extranjera y la Enseñanza de la Fonética: Nuevos Enfoques</t>
  </si>
  <si>
    <t>La Corrección Ortotipográfica en los trabajos de Graduación</t>
  </si>
  <si>
    <t>La Lectura un Aprendizaje para la Libertad</t>
  </si>
  <si>
    <t>La Lúdica en el Aprendizaje Enseñanza de la Matemática</t>
  </si>
  <si>
    <t>La Riqueza Léxica y la Oralidad Facilitan los Procesos Comunicativos</t>
  </si>
  <si>
    <t>Lingüistic Components of English</t>
  </si>
  <si>
    <t>Manejo de Malezas</t>
  </si>
  <si>
    <t>Materiales Reciclados</t>
  </si>
  <si>
    <t>Metodología para la Enseñanza de la Aritmética</t>
  </si>
  <si>
    <t>Metodología para la Enseñanza de la Geometría</t>
  </si>
  <si>
    <t>Métodos de Investigación en Proyectos Psicológicos</t>
  </si>
  <si>
    <t>Métodos y Técnicas del Proceso de Enseñanza Aprendizaje</t>
  </si>
  <si>
    <t>Microorganismo Asociados a Reservas Forestales</t>
  </si>
  <si>
    <t>Mujer: Investigación y Desarrollo</t>
  </si>
  <si>
    <t xml:space="preserve">Nociones Básicas de Cartografía (SIG) para la Enseñanza y el Ejercicio Profesional de la Geografía, </t>
  </si>
  <si>
    <t>Patronaje y Costura</t>
  </si>
  <si>
    <t>Plataforma Virtual de Aprendizaje</t>
  </si>
  <si>
    <t>Presentaciones Efectivas: Powerpoint, Emaze y Google Slides</t>
  </si>
  <si>
    <t>Procesamiento y Análisis de los datos utilizando el EPI INFO</t>
  </si>
  <si>
    <t>Procesos Lógicos Matemáticos en Forma Lúdica</t>
  </si>
  <si>
    <t>Producción de Videos Académicos para Entornos Virtuales de Aprendizaje</t>
  </si>
  <si>
    <t>Redacción, Lectura y Dramatización de Cuentos</t>
  </si>
  <si>
    <t>Redes Sociales Aplicada a la Docencia Superior</t>
  </si>
  <si>
    <t>Seguridad de Datos</t>
  </si>
  <si>
    <t>Seguridad Informática</t>
  </si>
  <si>
    <t>Serigrafía y Sublimación</t>
  </si>
  <si>
    <t>Técnicas Básicas para la enseñanza de la Lengua Inglesa</t>
  </si>
  <si>
    <t>Técnicas para la Enseñanza de las Matemáticas, Fracciones Raíz Cuadrada, Potenciación 4°,5° y 6°</t>
  </si>
  <si>
    <t>Teoría y Prácticas para la Redacción de Artículos Científicos</t>
  </si>
  <si>
    <t>Teorías y Prácticas para la Redacción de Artículos Científicas</t>
  </si>
  <si>
    <t>The Most Common English Terms and Pharases used During a Trip</t>
  </si>
  <si>
    <t>TIC y Estadísticas de la Investigación, Economía, Banca y Cambio Climático, Panamá 2018</t>
  </si>
  <si>
    <t>Uso del Geogebra como recurso didáctico para la enseñanza y aprendizaje de la matemática</t>
  </si>
  <si>
    <t>Clase Invertida como Estrategia Didáctica para la Enseñanza de las Ciencias Naturales y Exactas</t>
  </si>
  <si>
    <t>DIPLOMADOS</t>
  </si>
  <si>
    <t>CURSOS Y SEMINARIOS</t>
  </si>
  <si>
    <t>Administración de Empresas y Contabilidad</t>
  </si>
  <si>
    <t>Arquitectura</t>
  </si>
  <si>
    <t>Bellas Artes</t>
  </si>
  <si>
    <t>Ciencias Naturales,  Exactas y Tecnología</t>
  </si>
  <si>
    <t>Ciencias Naturales, Exactas y Tecnología (MEDUCA)</t>
  </si>
  <si>
    <t>Comunicación Social</t>
  </si>
  <si>
    <t>Economía</t>
  </si>
  <si>
    <t>Humanidades</t>
  </si>
  <si>
    <t>Humanidades (MEDUCA)</t>
  </si>
  <si>
    <t>Informática, Electrónica y Comunicación</t>
  </si>
  <si>
    <t>Psicología</t>
  </si>
  <si>
    <t>Chiriquí (MEDUCA)</t>
  </si>
  <si>
    <t>Azuero</t>
  </si>
  <si>
    <t>Azuero (CIDETE)</t>
  </si>
  <si>
    <t>Azuero (MEDUCA)</t>
  </si>
  <si>
    <t>Bocas del Toro</t>
  </si>
  <si>
    <t>Coclé</t>
  </si>
  <si>
    <t>Coclé (MEDUCA)</t>
  </si>
  <si>
    <t>Colón</t>
  </si>
  <si>
    <t>Colón (MEDUCA)</t>
  </si>
  <si>
    <t>Darién</t>
  </si>
  <si>
    <t>Panamá Oeste (CIDETE)</t>
  </si>
  <si>
    <t>Panamá Oeste (MEDUCA)</t>
  </si>
  <si>
    <t>Veraguas (CIDETE)</t>
  </si>
  <si>
    <t>Veraguas (MEDUCA)</t>
  </si>
  <si>
    <t>Veraguas</t>
  </si>
  <si>
    <t>San Miguelito</t>
  </si>
  <si>
    <t>San Miguelito (MEDUCA)</t>
  </si>
  <si>
    <t>Administración Pública (Escuela Internacional de Verano)</t>
  </si>
  <si>
    <t>Hombre</t>
  </si>
  <si>
    <t>Mujer</t>
  </si>
  <si>
    <t>Farmacia (Escuela Internacional de Verano)</t>
  </si>
  <si>
    <t>Ciencias Agropecuarias</t>
  </si>
  <si>
    <t>Arquitectura (Escuela Internacional de Verano)</t>
  </si>
  <si>
    <t>Medicina (Docencia Panamá, S.A.-Colegio Médico)</t>
  </si>
  <si>
    <t>Medicina (Escuela Internacional de Verano)</t>
  </si>
  <si>
    <t>Medicina Veterinaria (Escuela Internacional de Verano)</t>
  </si>
  <si>
    <t>Total</t>
  </si>
  <si>
    <t>Desarrollo y Aplicación  del Pensamiento Lógico Matamático al Proceso Educativo</t>
  </si>
  <si>
    <t>Elaboración de Módulos Didácticos</t>
  </si>
  <si>
    <t>Tipo de Programa y Unidad Académica ó Administrativa</t>
  </si>
  <si>
    <t>POR SEXO, SEGÚN TIPO  DE PROGRAMA Y UNIDAD ACADÉMICA O ADMINISTRATIVA:</t>
  </si>
  <si>
    <t>UNIVERSIDAD DEL TRABAJO Y TERCERA EDAD</t>
  </si>
  <si>
    <t>Instituto Panameño de Educación Física (IPEF)</t>
  </si>
  <si>
    <t>Instituto Panameño de Educación Física - FEPAFUT</t>
  </si>
  <si>
    <t>Instituto Panameño de Educación Física  (IPEF)</t>
  </si>
  <si>
    <t>Dirección General (CIDETE)</t>
  </si>
  <si>
    <t>Campus  (MEDUCA)</t>
  </si>
  <si>
    <t>Gramática Funcional: La Oración Compuesta</t>
  </si>
  <si>
    <t>Desarrollo de Competencias para el Razonamiento Lógico Matemático para Preescolar, Primaria y secundaria</t>
  </si>
  <si>
    <t>Creación de Aulas Virtuales EDMODO</t>
  </si>
  <si>
    <t>Para Aprender Inglés Rápido Dirigido a Estudiantes y Docentes de las Escuelas de Archivología y Bibliotecología</t>
  </si>
  <si>
    <t>Creación y Evaluación de Materiales Didácticos Digitales para Gestionar la Enseñanza y el Aprendizaje</t>
  </si>
  <si>
    <t>Introducción a la Informática y word 2016 como Herramientas para la Elaboración de Textos en la tarea</t>
  </si>
  <si>
    <t>Extensión Universitaria de Soná</t>
  </si>
  <si>
    <t>Derecho Procesal Penal: Las Fases en el Proceso Penal Acusatorio</t>
  </si>
  <si>
    <t>Active Methodologies to teach integrated skills to academic subjects</t>
  </si>
  <si>
    <t>Administración Deportiva</t>
  </si>
  <si>
    <t>CENTROS REGIONALES UNIVERSITARIOS</t>
  </si>
  <si>
    <t>Sexo</t>
  </si>
  <si>
    <t xml:space="preserve">Fraude Fiscal          </t>
  </si>
  <si>
    <t>Diseño de Video Clases para Entornos Virtuales de Aprendizaje Aplicados a la Docencia Superior</t>
  </si>
  <si>
    <t>Carrera Administrativa y profesionalización de Servidores Públicos</t>
  </si>
  <si>
    <t>Ultrasonido Clínico</t>
  </si>
  <si>
    <t>Instituto Superior de Educación y Formación Profesional   (ISEFORP)</t>
  </si>
  <si>
    <t>Psicodidáctica: Teoría del Aprendizaje Aplicadas a la Enseñanza</t>
  </si>
  <si>
    <t>Enseñanza y Aprendizaje de Banca y Finanzas en la Educación Básica, Media y Universitaria</t>
  </si>
  <si>
    <t>Atención al Cliente para Empresas Turísticas dePanamá</t>
  </si>
  <si>
    <t>Investigación Judicial con énfasis en sistema Penal Acusatorio</t>
  </si>
  <si>
    <t>Sistemas de Información y Herramientas On Line para Clases Virtuales de Aprendizaje</t>
  </si>
  <si>
    <t>Adobe Ilustrator y la Importación a Photoshop en el Arte y el Diseño</t>
  </si>
  <si>
    <t>Desarrollo de Prácticas de Laboratorio Relaciones con fisiología General</t>
  </si>
  <si>
    <t>Actualización Docente 2018 "Innovación y Tecnología en la Educación superior; La Economía y Finanzas"</t>
  </si>
  <si>
    <t>Lógica Difusa para Humanidades</t>
  </si>
  <si>
    <t>Programa de Doctorado en Humanidades y Ciencias Sociales</t>
  </si>
  <si>
    <t>Conversation Through Dynamic Activities</t>
  </si>
  <si>
    <t>Lógica en la Resolución de Problemas Matemáticos para Estudiantes de Básica</t>
  </si>
  <si>
    <t>Juegos para la Enseñanza de las Matemáticas en Primaria</t>
  </si>
  <si>
    <t>Trigonometría y Geometría Analítica</t>
  </si>
  <si>
    <t>Fundamentos para la Investigación Científica: Metodología Cualitativa, Cuantitativa y Mixta</t>
  </si>
  <si>
    <t>Uso del Procesador de texto y la Hoja de Cálculo en la Docencia Universitaria, nivel intermedio</t>
  </si>
  <si>
    <t>Derecho</t>
  </si>
  <si>
    <t>UTTE - Veraguas</t>
  </si>
  <si>
    <t>UTTE - San Miguelito</t>
  </si>
  <si>
    <t>Director Técnico de Fútbol y sus Variantes</t>
  </si>
  <si>
    <t>Director Técnico de Fútbol y sus Variantes (Nivel II)</t>
  </si>
  <si>
    <t>Fuente: Vicerrectoría de Extensión-Universidad de Panamá.</t>
  </si>
  <si>
    <t xml:space="preserve">Cuadro 14.  MATRÍCULA DE LOS PROGRAMAS DE EDUCACIÓN CONTÍNUA DE LA UNIVERSIDAD DE PANAMÁ, </t>
  </si>
  <si>
    <t>PRIMER SEMESTRE; AÑO ACADÉMICO 2018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</si>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</sst>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3">
    <xf numFmtId="0" fontId="0" fillId="0" borderId="0" xfId="0"/>
    <xf numFmtId="0" fontId="2" fillId="2" borderId="0" xfId="0" applyFont="1" applyFill="1" applyBorder="1"/>
    <xf numFmtId="3" fontId="1" fillId="0" borderId="0" xfId="0" applyNumberFormat="1" applyFont="1" applyBorder="1"/>
    <xf numFmtId="3" fontId="1" fillId="0" borderId="0" xfId="0" applyNumberFormat="1" applyFont="1"/>
    <xf numFmtId="3" fontId="1" fillId="0" borderId="6" xfId="0" applyNumberFormat="1" applyFont="1" applyBorder="1"/>
    <xf numFmtId="0" fontId="4" fillId="2" borderId="0" xfId="0" applyFont="1" applyFill="1" applyBorder="1"/>
    <xf numFmtId="164" fontId="4" fillId="2" borderId="2" xfId="1" applyNumberFormat="1" applyFont="1" applyFill="1" applyBorder="1" applyAlignment="1">
      <alignment horizontal="right"/>
    </xf>
    <xf numFmtId="164" fontId="4" fillId="2" borderId="3" xfId="1" applyNumberFormat="1" applyFont="1" applyFill="1" applyBorder="1" applyAlignment="1">
      <alignment horizontal="right"/>
    </xf>
    <xf numFmtId="164" fontId="4" fillId="2" borderId="0" xfId="0" applyNumberFormat="1" applyFont="1" applyFill="1" applyBorder="1"/>
    <xf numFmtId="0" fontId="4" fillId="2" borderId="1" xfId="0" applyFont="1" applyFill="1" applyBorder="1"/>
    <xf numFmtId="0" fontId="4" fillId="2" borderId="2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3" xfId="0" applyFont="1" applyFill="1" applyBorder="1" applyAlignment="1">
      <alignment horizontal="right"/>
    </xf>
    <xf numFmtId="0" fontId="1" fillId="2" borderId="0" xfId="0" applyFont="1" applyFill="1" applyBorder="1"/>
    <xf numFmtId="0" fontId="1" fillId="2" borderId="0" xfId="0" applyFont="1" applyFill="1"/>
    <xf numFmtId="0" fontId="2" fillId="2" borderId="0" xfId="0" applyFont="1" applyFill="1" applyBorder="1" applyAlignment="1">
      <alignment horizontal="left"/>
    </xf>
    <xf numFmtId="0" fontId="4" fillId="2" borderId="0" xfId="0" applyFont="1" applyFill="1"/>
    <xf numFmtId="0" fontId="5" fillId="2" borderId="2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/>
    <xf numFmtId="0" fontId="5" fillId="2" borderId="1" xfId="0" applyFont="1" applyFill="1" applyBorder="1"/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right"/>
    </xf>
    <xf numFmtId="0" fontId="5" fillId="2" borderId="0" xfId="0" applyFont="1" applyFill="1" applyBorder="1" applyAlignment="1"/>
    <xf numFmtId="0" fontId="5" fillId="2" borderId="1" xfId="0" applyFont="1" applyFill="1" applyBorder="1" applyAlignment="1"/>
    <xf numFmtId="0" fontId="6" fillId="2" borderId="1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right"/>
    </xf>
    <xf numFmtId="0" fontId="6" fillId="2" borderId="3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right"/>
    </xf>
    <xf numFmtId="0" fontId="2" fillId="2" borderId="1" xfId="0" applyFont="1" applyFill="1" applyBorder="1"/>
    <xf numFmtId="3" fontId="4" fillId="2" borderId="0" xfId="0" applyNumberFormat="1" applyFont="1" applyFill="1" applyBorder="1"/>
    <xf numFmtId="3" fontId="4" fillId="2" borderId="0" xfId="0" applyNumberFormat="1" applyFont="1" applyFill="1"/>
    <xf numFmtId="0" fontId="2" fillId="2" borderId="1" xfId="0" applyFont="1" applyFill="1" applyBorder="1" applyAlignment="1">
      <alignment horizontal="left" wrapText="1"/>
    </xf>
    <xf numFmtId="3" fontId="1" fillId="2" borderId="6" xfId="0" applyNumberFormat="1" applyFont="1" applyFill="1" applyBorder="1"/>
    <xf numFmtId="0" fontId="1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2" fillId="2" borderId="2" xfId="0" applyFont="1" applyFill="1" applyBorder="1" applyAlignment="1"/>
    <xf numFmtId="0" fontId="1" fillId="2" borderId="2" xfId="0" applyFont="1" applyFill="1" applyBorder="1" applyAlignment="1"/>
    <xf numFmtId="0" fontId="9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right"/>
    </xf>
    <xf numFmtId="164" fontId="11" fillId="2" borderId="2" xfId="1" applyNumberFormat="1" applyFont="1" applyFill="1" applyBorder="1" applyAlignment="1">
      <alignment horizontal="right"/>
    </xf>
    <xf numFmtId="164" fontId="11" fillId="2" borderId="3" xfId="1" applyNumberFormat="1" applyFont="1" applyFill="1" applyBorder="1" applyAlignment="1">
      <alignment horizontal="right"/>
    </xf>
    <xf numFmtId="0" fontId="9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8" fillId="2" borderId="0" xfId="0" applyFont="1" applyFill="1" applyBorder="1"/>
    <xf numFmtId="0" fontId="8" fillId="2" borderId="0" xfId="0" applyFont="1" applyFill="1"/>
    <xf numFmtId="0" fontId="11" fillId="2" borderId="2" xfId="0" applyFont="1" applyFill="1" applyBorder="1" applyAlignment="1">
      <alignment horizontal="right"/>
    </xf>
    <xf numFmtId="0" fontId="11" fillId="2" borderId="3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3" fontId="8" fillId="0" borderId="0" xfId="0" applyNumberFormat="1" applyFont="1" applyBorder="1"/>
    <xf numFmtId="3" fontId="8" fillId="0" borderId="0" xfId="0" applyNumberFormat="1" applyFont="1"/>
    <xf numFmtId="0" fontId="12" fillId="2" borderId="1" xfId="0" applyFont="1" applyFill="1" applyBorder="1" applyAlignment="1">
      <alignment horizontal="left"/>
    </xf>
    <xf numFmtId="164" fontId="8" fillId="2" borderId="0" xfId="0" applyNumberFormat="1" applyFont="1" applyFill="1"/>
    <xf numFmtId="164" fontId="10" fillId="2" borderId="2" xfId="1" applyNumberFormat="1" applyFont="1" applyFill="1" applyBorder="1" applyAlignment="1">
      <alignment horizontal="right"/>
    </xf>
    <xf numFmtId="164" fontId="10" fillId="2" borderId="3" xfId="1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3" fontId="4" fillId="3" borderId="9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3" fontId="4" fillId="3" borderId="5" xfId="0" applyNumberFormat="1" applyFont="1" applyFill="1" applyBorder="1" applyAlignment="1">
      <alignment horizontal="center" vertical="center"/>
    </xf>
    <xf numFmtId="3" fontId="4" fillId="3" borderId="4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3" fontId="11" fillId="0" borderId="0" xfId="0" applyNumberFormat="1" applyFont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 wrapText="1"/>
    </xf>
    <xf numFmtId="3" fontId="4" fillId="2" borderId="0" xfId="0" applyNumberFormat="1" applyFont="1" applyFill="1" applyAlignment="1">
      <alignment horizontal="left"/>
    </xf>
    <xf numFmtId="3" fontId="4" fillId="2" borderId="1" xfId="0" applyNumberFormat="1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FF0066"/>
      <color rgb="FFFF3399"/>
      <color rgb="FF66FFFF"/>
      <color rgb="FFFF66FF"/>
      <color rgb="FF00FF00"/>
      <color rgb="FF00CC99"/>
      <color rgb="FF66CCFF"/>
      <color rgb="FF9999FF"/>
      <color rgb="FFCC66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3"/>
  <sheetViews>
    <sheetView showGridLines="0" tabSelected="1" zoomScale="80" zoomScaleNormal="80" workbookViewId="0">
      <selection activeCell="G7" sqref="G7"/>
    </sheetView>
  </sheetViews>
  <sheetFormatPr baseColWidth="10" defaultRowHeight="14.25" x14ac:dyDescent="0.2"/>
  <cols>
    <col min="1" max="1" width="5.140625" style="1" customWidth="1"/>
    <col min="2" max="2" width="102.28515625" style="1" customWidth="1"/>
    <col min="3" max="3" width="10.42578125" style="13" customWidth="1"/>
    <col min="4" max="4" width="11.28515625" style="13" customWidth="1"/>
    <col min="5" max="5" width="12.28515625" style="13" customWidth="1"/>
    <col min="6" max="16384" width="11.42578125" style="1"/>
  </cols>
  <sheetData>
    <row r="1" spans="1:9" s="72" customFormat="1" ht="18" customHeight="1" x14ac:dyDescent="0.25">
      <c r="A1" s="90" t="s">
        <v>210</v>
      </c>
      <c r="B1" s="90"/>
      <c r="C1" s="90"/>
      <c r="D1" s="90"/>
      <c r="E1" s="90"/>
      <c r="F1" s="71"/>
    </row>
    <row r="2" spans="1:9" s="72" customFormat="1" ht="17.25" customHeight="1" x14ac:dyDescent="0.25">
      <c r="A2" s="90" t="s">
        <v>164</v>
      </c>
      <c r="B2" s="90"/>
      <c r="C2" s="90"/>
      <c r="D2" s="90"/>
      <c r="E2" s="90"/>
      <c r="F2" s="71"/>
    </row>
    <row r="3" spans="1:9" s="72" customFormat="1" ht="17.25" customHeight="1" x14ac:dyDescent="0.25">
      <c r="A3" s="90" t="s">
        <v>211</v>
      </c>
      <c r="B3" s="90"/>
      <c r="C3" s="90"/>
      <c r="D3" s="90"/>
      <c r="E3" s="90"/>
      <c r="F3" s="71"/>
    </row>
    <row r="4" spans="1:9" s="3" customFormat="1" ht="12.75" customHeight="1" thickBot="1" x14ac:dyDescent="0.25">
      <c r="A4" s="47"/>
      <c r="B4" s="4"/>
      <c r="C4" s="4"/>
      <c r="D4" s="4"/>
      <c r="E4" s="4"/>
      <c r="F4" s="2"/>
    </row>
    <row r="5" spans="1:9" ht="37.5" customHeight="1" thickTop="1" x14ac:dyDescent="0.2">
      <c r="A5" s="83" t="s">
        <v>163</v>
      </c>
      <c r="B5" s="84"/>
      <c r="C5" s="87" t="s">
        <v>160</v>
      </c>
      <c r="D5" s="89" t="s">
        <v>182</v>
      </c>
      <c r="E5" s="89"/>
    </row>
    <row r="6" spans="1:9" s="5" customFormat="1" ht="37.5" customHeight="1" x14ac:dyDescent="0.25">
      <c r="A6" s="85"/>
      <c r="B6" s="86"/>
      <c r="C6" s="88"/>
      <c r="D6" s="79" t="s">
        <v>152</v>
      </c>
      <c r="E6" s="80" t="s">
        <v>153</v>
      </c>
    </row>
    <row r="7" spans="1:9" s="5" customFormat="1" ht="13.5" customHeight="1" x14ac:dyDescent="0.25">
      <c r="B7" s="9"/>
      <c r="C7" s="10"/>
      <c r="D7" s="10"/>
      <c r="E7" s="11"/>
    </row>
    <row r="8" spans="1:9" s="5" customFormat="1" ht="19.5" customHeight="1" x14ac:dyDescent="0.25">
      <c r="A8" s="81" t="s">
        <v>8</v>
      </c>
      <c r="B8" s="82"/>
      <c r="C8" s="6">
        <f>SUM(D8+E8)</f>
        <v>3850</v>
      </c>
      <c r="D8" s="6">
        <f>SUM(D10+D93)</f>
        <v>1535</v>
      </c>
      <c r="E8" s="7">
        <f>SUM(E10+E93)</f>
        <v>2315</v>
      </c>
      <c r="G8" s="8"/>
    </row>
    <row r="9" spans="1:9" s="5" customFormat="1" ht="15" customHeight="1" x14ac:dyDescent="0.25">
      <c r="B9" s="9"/>
      <c r="C9" s="10"/>
      <c r="D9" s="10"/>
      <c r="E9" s="11"/>
    </row>
    <row r="10" spans="1:9" s="65" customFormat="1" ht="21.75" customHeight="1" x14ac:dyDescent="0.25">
      <c r="A10" s="91" t="s">
        <v>121</v>
      </c>
      <c r="B10" s="92"/>
      <c r="C10" s="66">
        <f t="shared" ref="C10:C61" si="0">SUM(D10+E10)</f>
        <v>965</v>
      </c>
      <c r="D10" s="66">
        <f>SUM(D12+D15+D18+D22+D25+D28+D32+D35+D38+D41+D46+D49+D52+D57+D61+D77+D80+D85+D88)</f>
        <v>545</v>
      </c>
      <c r="E10" s="67">
        <f>SUM(E12+E15+E18+E22+E25+E28+E32+E35+E38+E41+E46+E49+E57+E61+E77+E80+E85+E88)</f>
        <v>420</v>
      </c>
      <c r="F10" s="64"/>
      <c r="I10" s="74"/>
    </row>
    <row r="11" spans="1:9" s="22" customFormat="1" ht="15" customHeight="1" x14ac:dyDescent="0.25">
      <c r="A11" s="12"/>
      <c r="B11" s="19"/>
      <c r="C11" s="10"/>
      <c r="D11" s="15"/>
      <c r="E11" s="20"/>
      <c r="F11" s="21"/>
    </row>
    <row r="12" spans="1:9" s="22" customFormat="1" ht="18.75" customHeight="1" x14ac:dyDescent="0.25">
      <c r="A12" s="49" t="s">
        <v>151</v>
      </c>
      <c r="B12" s="19"/>
      <c r="C12" s="10">
        <f t="shared" si="0"/>
        <v>26</v>
      </c>
      <c r="D12" s="10">
        <f>D13</f>
        <v>7</v>
      </c>
      <c r="E12" s="11">
        <f>E13</f>
        <v>19</v>
      </c>
      <c r="F12" s="21"/>
    </row>
    <row r="13" spans="1:9" s="13" customFormat="1" ht="15" x14ac:dyDescent="0.25">
      <c r="B13" s="14" t="s">
        <v>185</v>
      </c>
      <c r="C13" s="15">
        <f t="shared" si="0"/>
        <v>26</v>
      </c>
      <c r="D13" s="16">
        <v>7</v>
      </c>
      <c r="E13" s="17">
        <v>19</v>
      </c>
      <c r="F13" s="18"/>
      <c r="G13" s="18"/>
      <c r="H13" s="18"/>
      <c r="I13" s="18"/>
    </row>
    <row r="14" spans="1:9" s="22" customFormat="1" ht="18.75" customHeight="1" x14ac:dyDescent="0.25">
      <c r="A14" s="12"/>
      <c r="B14" s="19"/>
      <c r="C14" s="10"/>
      <c r="D14" s="15"/>
      <c r="E14" s="20"/>
      <c r="F14" s="21"/>
    </row>
    <row r="15" spans="1:9" s="13" customFormat="1" ht="26.25" customHeight="1" x14ac:dyDescent="0.25">
      <c r="A15" s="49" t="s">
        <v>156</v>
      </c>
      <c r="B15" s="14"/>
      <c r="C15" s="10">
        <v>6</v>
      </c>
      <c r="D15" s="10">
        <f>D16</f>
        <v>4</v>
      </c>
      <c r="E15" s="11">
        <f>E16</f>
        <v>2</v>
      </c>
      <c r="F15" s="18"/>
      <c r="G15" s="18"/>
      <c r="H15" s="18"/>
      <c r="I15" s="18"/>
    </row>
    <row r="16" spans="1:9" s="13" customFormat="1" ht="15" x14ac:dyDescent="0.25">
      <c r="A16" s="23"/>
      <c r="B16" s="14" t="s">
        <v>20</v>
      </c>
      <c r="C16" s="15">
        <v>6</v>
      </c>
      <c r="D16" s="16">
        <v>4</v>
      </c>
      <c r="E16" s="17">
        <v>2</v>
      </c>
      <c r="F16" s="18"/>
      <c r="G16" s="18"/>
      <c r="H16" s="18"/>
      <c r="I16" s="18"/>
    </row>
    <row r="17" spans="1:9" s="22" customFormat="1" ht="18.75" customHeight="1" x14ac:dyDescent="0.25">
      <c r="A17" s="12"/>
      <c r="B17" s="19"/>
      <c r="C17" s="10"/>
      <c r="D17" s="15"/>
      <c r="E17" s="20"/>
      <c r="F17" s="21"/>
    </row>
    <row r="18" spans="1:9" s="24" customFormat="1" ht="21.75" customHeight="1" x14ac:dyDescent="0.25">
      <c r="A18" s="49" t="s">
        <v>155</v>
      </c>
      <c r="B18" s="9"/>
      <c r="C18" s="10">
        <f>SUM(D18+E18)</f>
        <v>29</v>
      </c>
      <c r="D18" s="10">
        <f>SUM(D19:D20)</f>
        <v>18</v>
      </c>
      <c r="E18" s="11">
        <f>SUM(E19:E20)</f>
        <v>11</v>
      </c>
      <c r="F18" s="5"/>
    </row>
    <row r="19" spans="1:9" s="13" customFormat="1" ht="15" x14ac:dyDescent="0.25">
      <c r="B19" s="14" t="s">
        <v>32</v>
      </c>
      <c r="C19" s="15">
        <f t="shared" si="0"/>
        <v>12</v>
      </c>
      <c r="D19" s="16">
        <v>6</v>
      </c>
      <c r="E19" s="17">
        <v>6</v>
      </c>
      <c r="F19" s="18"/>
      <c r="G19" s="18"/>
      <c r="H19" s="18"/>
      <c r="I19" s="18"/>
    </row>
    <row r="20" spans="1:9" s="13" customFormat="1" ht="15" x14ac:dyDescent="0.25">
      <c r="A20" s="23"/>
      <c r="B20" s="14" t="s">
        <v>30</v>
      </c>
      <c r="C20" s="15">
        <f t="shared" si="0"/>
        <v>17</v>
      </c>
      <c r="D20" s="16">
        <v>12</v>
      </c>
      <c r="E20" s="17">
        <v>5</v>
      </c>
      <c r="F20" s="18"/>
      <c r="G20" s="18"/>
      <c r="H20" s="18"/>
      <c r="I20" s="18"/>
    </row>
    <row r="21" spans="1:9" s="13" customFormat="1" ht="15" x14ac:dyDescent="0.25">
      <c r="A21" s="23"/>
      <c r="B21" s="14"/>
      <c r="C21" s="15"/>
      <c r="D21" s="16"/>
      <c r="E21" s="17"/>
      <c r="F21" s="18"/>
      <c r="G21" s="18"/>
      <c r="H21" s="18"/>
      <c r="I21" s="18"/>
    </row>
    <row r="22" spans="1:9" s="13" customFormat="1" ht="15" x14ac:dyDescent="0.25">
      <c r="A22" s="49" t="s">
        <v>204</v>
      </c>
      <c r="B22" s="14"/>
      <c r="C22" s="15">
        <f t="shared" si="0"/>
        <v>31</v>
      </c>
      <c r="D22" s="25">
        <v>20</v>
      </c>
      <c r="E22" s="26">
        <v>11</v>
      </c>
      <c r="F22" s="18"/>
      <c r="G22" s="18"/>
      <c r="H22" s="18"/>
      <c r="I22" s="18"/>
    </row>
    <row r="23" spans="1:9" s="13" customFormat="1" ht="15.75" x14ac:dyDescent="0.25">
      <c r="B23" s="59" t="s">
        <v>178</v>
      </c>
      <c r="C23" s="15">
        <f t="shared" si="0"/>
        <v>31</v>
      </c>
      <c r="D23" s="10">
        <v>20</v>
      </c>
      <c r="E23" s="26">
        <v>11</v>
      </c>
      <c r="F23" s="18"/>
      <c r="G23" s="18"/>
      <c r="H23" s="18"/>
      <c r="I23" s="18"/>
    </row>
    <row r="24" spans="1:9" s="13" customFormat="1" ht="15" x14ac:dyDescent="0.25">
      <c r="A24" s="38"/>
      <c r="B24" s="14"/>
      <c r="C24" s="15"/>
      <c r="D24" s="25"/>
      <c r="E24" s="26"/>
      <c r="F24" s="18"/>
      <c r="G24" s="18"/>
      <c r="H24" s="18"/>
      <c r="I24" s="18"/>
    </row>
    <row r="25" spans="1:9" s="24" customFormat="1" ht="18.75" customHeight="1" x14ac:dyDescent="0.25">
      <c r="A25" s="77" t="s">
        <v>129</v>
      </c>
      <c r="B25" s="9"/>
      <c r="C25" s="10">
        <f t="shared" si="0"/>
        <v>93</v>
      </c>
      <c r="D25" s="10">
        <f>D26</f>
        <v>19</v>
      </c>
      <c r="E25" s="11">
        <f>E26</f>
        <v>74</v>
      </c>
      <c r="F25" s="5"/>
    </row>
    <row r="26" spans="1:9" s="13" customFormat="1" ht="15" x14ac:dyDescent="0.2">
      <c r="B26" s="58" t="s">
        <v>35</v>
      </c>
      <c r="C26" s="15">
        <f t="shared" si="0"/>
        <v>93</v>
      </c>
      <c r="D26" s="16">
        <v>19</v>
      </c>
      <c r="E26" s="17">
        <v>74</v>
      </c>
      <c r="F26" s="27"/>
      <c r="G26" s="27"/>
      <c r="H26" s="27"/>
      <c r="I26" s="27"/>
    </row>
    <row r="27" spans="1:9" s="13" customFormat="1" ht="15" x14ac:dyDescent="0.25">
      <c r="B27" s="14"/>
      <c r="C27" s="10"/>
      <c r="D27" s="16"/>
      <c r="E27" s="17"/>
      <c r="F27" s="27"/>
      <c r="G27" s="18"/>
      <c r="H27" s="18"/>
      <c r="I27" s="18"/>
    </row>
    <row r="28" spans="1:9" s="24" customFormat="1" ht="27.75" customHeight="1" x14ac:dyDescent="0.25">
      <c r="A28" s="49" t="s">
        <v>154</v>
      </c>
      <c r="B28" s="9"/>
      <c r="C28" s="10">
        <f t="shared" si="0"/>
        <v>62</v>
      </c>
      <c r="D28" s="10">
        <f>SUM(D29:D30)</f>
        <v>21</v>
      </c>
      <c r="E28" s="11">
        <f>SUM(E29:E30)</f>
        <v>41</v>
      </c>
      <c r="F28" s="21"/>
    </row>
    <row r="29" spans="1:9" s="13" customFormat="1" x14ac:dyDescent="0.2">
      <c r="B29" s="14" t="s">
        <v>11</v>
      </c>
      <c r="C29" s="15">
        <f t="shared" si="0"/>
        <v>27</v>
      </c>
      <c r="D29" s="16">
        <v>11</v>
      </c>
      <c r="E29" s="17">
        <v>16</v>
      </c>
      <c r="F29" s="27"/>
      <c r="G29" s="27"/>
      <c r="H29" s="27"/>
      <c r="I29" s="27"/>
    </row>
    <row r="30" spans="1:9" s="13" customFormat="1" x14ac:dyDescent="0.2">
      <c r="A30" s="23"/>
      <c r="B30" s="14" t="s">
        <v>23</v>
      </c>
      <c r="C30" s="15">
        <f t="shared" si="0"/>
        <v>35</v>
      </c>
      <c r="D30" s="16">
        <v>10</v>
      </c>
      <c r="E30" s="17">
        <v>25</v>
      </c>
      <c r="F30" s="27"/>
      <c r="G30" s="27"/>
      <c r="H30" s="27"/>
      <c r="I30" s="27"/>
    </row>
    <row r="31" spans="1:9" s="13" customFormat="1" ht="15" x14ac:dyDescent="0.25">
      <c r="A31" s="23"/>
      <c r="B31" s="14"/>
      <c r="C31" s="10"/>
      <c r="D31" s="16"/>
      <c r="E31" s="17"/>
      <c r="F31" s="27"/>
      <c r="G31" s="18"/>
      <c r="H31" s="18"/>
      <c r="I31" s="18"/>
    </row>
    <row r="32" spans="1:9" s="24" customFormat="1" ht="27.75" customHeight="1" x14ac:dyDescent="0.25">
      <c r="A32" s="49" t="s">
        <v>157</v>
      </c>
      <c r="B32" s="9"/>
      <c r="C32" s="10">
        <f t="shared" si="0"/>
        <v>23</v>
      </c>
      <c r="D32" s="10">
        <f>D33</f>
        <v>7</v>
      </c>
      <c r="E32" s="11">
        <f>E33</f>
        <v>16</v>
      </c>
      <c r="F32" s="21"/>
    </row>
    <row r="33" spans="1:15" s="13" customFormat="1" x14ac:dyDescent="0.2">
      <c r="B33" s="14" t="s">
        <v>33</v>
      </c>
      <c r="C33" s="15">
        <f t="shared" si="0"/>
        <v>23</v>
      </c>
      <c r="D33" s="16">
        <v>7</v>
      </c>
      <c r="E33" s="17">
        <v>16</v>
      </c>
      <c r="F33" s="27"/>
      <c r="G33" s="27"/>
      <c r="H33" s="27"/>
      <c r="I33" s="27"/>
    </row>
    <row r="34" spans="1:15" s="13" customFormat="1" ht="15" x14ac:dyDescent="0.25">
      <c r="B34" s="14"/>
      <c r="C34" s="10"/>
      <c r="D34" s="16"/>
      <c r="E34" s="17"/>
      <c r="F34" s="27"/>
      <c r="G34" s="18"/>
      <c r="H34" s="18"/>
      <c r="I34" s="18"/>
    </row>
    <row r="35" spans="1:15" s="28" customFormat="1" ht="15" x14ac:dyDescent="0.25">
      <c r="A35" s="49" t="s">
        <v>158</v>
      </c>
      <c r="B35" s="50"/>
      <c r="C35" s="10">
        <f>SUM(D35+E35)</f>
        <v>28</v>
      </c>
      <c r="D35" s="10">
        <f>D36</f>
        <v>13</v>
      </c>
      <c r="E35" s="11">
        <f>E36</f>
        <v>15</v>
      </c>
      <c r="F35" s="27"/>
      <c r="G35" s="18"/>
      <c r="H35" s="18"/>
      <c r="I35" s="18"/>
    </row>
    <row r="36" spans="1:15" s="13" customFormat="1" x14ac:dyDescent="0.2">
      <c r="B36" s="14" t="s">
        <v>186</v>
      </c>
      <c r="C36" s="15">
        <f t="shared" si="0"/>
        <v>28</v>
      </c>
      <c r="D36" s="16">
        <v>13</v>
      </c>
      <c r="E36" s="17">
        <v>15</v>
      </c>
      <c r="F36" s="27"/>
      <c r="G36" s="27"/>
      <c r="H36" s="27"/>
      <c r="I36" s="27"/>
    </row>
    <row r="37" spans="1:15" s="13" customFormat="1" ht="15" x14ac:dyDescent="0.25">
      <c r="B37" s="14"/>
      <c r="C37" s="10"/>
      <c r="D37" s="16"/>
      <c r="E37" s="17"/>
      <c r="F37" s="27"/>
      <c r="G37" s="18"/>
      <c r="H37" s="18"/>
      <c r="I37" s="18"/>
    </row>
    <row r="38" spans="1:15" s="24" customFormat="1" ht="27.75" customHeight="1" x14ac:dyDescent="0.25">
      <c r="A38" s="49" t="s">
        <v>159</v>
      </c>
      <c r="B38" s="9"/>
      <c r="C38" s="10">
        <f t="shared" si="0"/>
        <v>10</v>
      </c>
      <c r="D38" s="10">
        <f>D39</f>
        <v>4</v>
      </c>
      <c r="E38" s="11">
        <f>E39</f>
        <v>6</v>
      </c>
      <c r="F38" s="21"/>
    </row>
    <row r="39" spans="1:15" s="13" customFormat="1" x14ac:dyDescent="0.2">
      <c r="B39" s="14" t="s">
        <v>12</v>
      </c>
      <c r="C39" s="15">
        <f t="shared" si="0"/>
        <v>10</v>
      </c>
      <c r="D39" s="16">
        <v>4</v>
      </c>
      <c r="E39" s="17">
        <v>6</v>
      </c>
      <c r="F39" s="27"/>
      <c r="G39" s="27"/>
      <c r="H39" s="27"/>
      <c r="I39" s="27"/>
    </row>
    <row r="40" spans="1:15" s="22" customFormat="1" ht="19.5" customHeight="1" x14ac:dyDescent="0.25">
      <c r="A40" s="12"/>
      <c r="B40" s="19"/>
      <c r="C40" s="10"/>
      <c r="D40" s="15"/>
      <c r="E40" s="20"/>
      <c r="F40" s="21"/>
    </row>
    <row r="41" spans="1:15" s="24" customFormat="1" ht="21" customHeight="1" x14ac:dyDescent="0.25">
      <c r="A41" s="49" t="s">
        <v>1</v>
      </c>
      <c r="B41" s="9"/>
      <c r="C41" s="10">
        <f t="shared" si="0"/>
        <v>32</v>
      </c>
      <c r="D41" s="10">
        <f>SUM(D42:D44)</f>
        <v>12</v>
      </c>
      <c r="E41" s="11">
        <f>SUM(E42:E44)</f>
        <v>20</v>
      </c>
      <c r="F41" s="21"/>
    </row>
    <row r="42" spans="1:15" ht="15" customHeight="1" x14ac:dyDescent="0.2">
      <c r="B42" s="14" t="s">
        <v>21</v>
      </c>
      <c r="C42" s="15">
        <f t="shared" si="0"/>
        <v>10</v>
      </c>
      <c r="D42" s="16">
        <v>3</v>
      </c>
      <c r="E42" s="17">
        <v>7</v>
      </c>
      <c r="F42" s="27"/>
      <c r="G42" s="27"/>
      <c r="H42" s="27"/>
      <c r="I42" s="27"/>
      <c r="J42" s="13"/>
      <c r="K42" s="13"/>
      <c r="L42" s="13"/>
      <c r="M42" s="13"/>
      <c r="N42" s="13"/>
      <c r="O42" s="13"/>
    </row>
    <row r="43" spans="1:15" ht="16.5" customHeight="1" x14ac:dyDescent="0.2">
      <c r="A43" s="23"/>
      <c r="B43" s="14" t="s">
        <v>184</v>
      </c>
      <c r="C43" s="15">
        <f t="shared" si="0"/>
        <v>11</v>
      </c>
      <c r="D43" s="16">
        <v>5</v>
      </c>
      <c r="E43" s="17">
        <v>6</v>
      </c>
      <c r="F43" s="27"/>
      <c r="G43" s="27"/>
      <c r="H43" s="27"/>
      <c r="I43" s="27"/>
      <c r="J43" s="13"/>
      <c r="K43" s="13"/>
      <c r="L43" s="13"/>
      <c r="M43" s="13"/>
      <c r="N43" s="13"/>
      <c r="O43" s="13"/>
    </row>
    <row r="44" spans="1:15" ht="16.5" customHeight="1" x14ac:dyDescent="0.2">
      <c r="A44" s="23"/>
      <c r="B44" s="14" t="s">
        <v>38</v>
      </c>
      <c r="C44" s="15">
        <f t="shared" si="0"/>
        <v>11</v>
      </c>
      <c r="D44" s="16">
        <v>4</v>
      </c>
      <c r="E44" s="17">
        <v>7</v>
      </c>
      <c r="F44" s="27"/>
      <c r="G44" s="27"/>
      <c r="H44" s="27"/>
      <c r="I44" s="27"/>
      <c r="J44" s="13"/>
      <c r="K44" s="13"/>
      <c r="L44" s="13"/>
      <c r="M44" s="13"/>
      <c r="N44" s="13"/>
      <c r="O44" s="13"/>
    </row>
    <row r="45" spans="1:15" ht="16.5" customHeight="1" x14ac:dyDescent="0.25">
      <c r="A45" s="23"/>
      <c r="B45" s="14"/>
      <c r="C45" s="10"/>
      <c r="D45" s="16"/>
      <c r="E45" s="17"/>
      <c r="F45" s="27"/>
      <c r="G45" s="18"/>
      <c r="H45" s="18"/>
      <c r="I45" s="18"/>
      <c r="J45" s="13"/>
      <c r="K45" s="13"/>
      <c r="L45" s="13"/>
      <c r="M45" s="13"/>
      <c r="N45" s="13"/>
      <c r="O45" s="13"/>
    </row>
    <row r="46" spans="1:15" s="29" customFormat="1" ht="16.5" customHeight="1" x14ac:dyDescent="0.25">
      <c r="A46" s="49" t="s">
        <v>2</v>
      </c>
      <c r="B46" s="50"/>
      <c r="C46" s="10">
        <f t="shared" si="0"/>
        <v>12</v>
      </c>
      <c r="D46" s="25">
        <f>D47</f>
        <v>4</v>
      </c>
      <c r="E46" s="26">
        <f>E47</f>
        <v>8</v>
      </c>
      <c r="F46" s="27"/>
      <c r="G46" s="18"/>
      <c r="H46" s="18"/>
      <c r="I46" s="18"/>
      <c r="J46" s="28"/>
      <c r="K46" s="28"/>
      <c r="L46" s="28"/>
      <c r="M46" s="28"/>
      <c r="N46" s="28"/>
      <c r="O46" s="28"/>
    </row>
    <row r="47" spans="1:15" s="13" customFormat="1" x14ac:dyDescent="0.2">
      <c r="B47" s="14" t="s">
        <v>14</v>
      </c>
      <c r="C47" s="15">
        <f t="shared" si="0"/>
        <v>12</v>
      </c>
      <c r="D47" s="16">
        <v>4</v>
      </c>
      <c r="E47" s="17">
        <v>8</v>
      </c>
      <c r="F47" s="27"/>
      <c r="G47" s="27"/>
      <c r="H47" s="27"/>
      <c r="I47" s="27"/>
    </row>
    <row r="48" spans="1:15" s="13" customFormat="1" x14ac:dyDescent="0.2">
      <c r="B48" s="14"/>
      <c r="C48" s="15"/>
      <c r="D48" s="16"/>
      <c r="E48" s="17"/>
      <c r="F48" s="27"/>
      <c r="G48" s="27"/>
      <c r="H48" s="27"/>
      <c r="I48" s="27"/>
    </row>
    <row r="49" spans="1:15" s="29" customFormat="1" ht="16.5" customHeight="1" x14ac:dyDescent="0.25">
      <c r="A49" s="99" t="s">
        <v>166</v>
      </c>
      <c r="B49" s="100"/>
      <c r="C49" s="10">
        <f t="shared" si="0"/>
        <v>29</v>
      </c>
      <c r="D49" s="25">
        <f>SUM(D50:D50)</f>
        <v>18</v>
      </c>
      <c r="E49" s="26">
        <f>SUM(E50:E50)</f>
        <v>11</v>
      </c>
      <c r="F49" s="27"/>
      <c r="G49" s="18"/>
      <c r="H49" s="18"/>
      <c r="I49" s="18"/>
      <c r="J49" s="28"/>
      <c r="K49" s="28"/>
      <c r="L49" s="28"/>
      <c r="M49" s="28"/>
      <c r="N49" s="28"/>
      <c r="O49" s="28"/>
    </row>
    <row r="50" spans="1:15" s="13" customFormat="1" x14ac:dyDescent="0.2">
      <c r="A50" s="23"/>
      <c r="B50" s="14" t="s">
        <v>180</v>
      </c>
      <c r="C50" s="16">
        <v>29</v>
      </c>
      <c r="D50" s="16">
        <v>18</v>
      </c>
      <c r="E50" s="17">
        <v>11</v>
      </c>
      <c r="F50" s="27"/>
      <c r="G50" s="27"/>
      <c r="H50" s="27"/>
      <c r="I50" s="27"/>
    </row>
    <row r="51" spans="1:15" s="13" customFormat="1" ht="18.75" x14ac:dyDescent="0.3">
      <c r="A51" s="23"/>
      <c r="B51" s="73"/>
      <c r="C51" s="69"/>
      <c r="D51" s="69"/>
      <c r="F51" s="27"/>
      <c r="G51" s="18"/>
      <c r="H51" s="18"/>
      <c r="I51" s="18"/>
    </row>
    <row r="52" spans="1:15" s="29" customFormat="1" ht="16.5" customHeight="1" x14ac:dyDescent="0.25">
      <c r="A52" s="99" t="s">
        <v>167</v>
      </c>
      <c r="B52" s="100"/>
      <c r="C52" s="10">
        <f>SUM(D52)</f>
        <v>5</v>
      </c>
      <c r="D52" s="16">
        <f>SUM(D53:D55)</f>
        <v>5</v>
      </c>
      <c r="E52" s="17" t="s">
        <v>212</v>
      </c>
      <c r="F52" s="27"/>
      <c r="G52" s="18"/>
      <c r="H52" s="18"/>
      <c r="I52" s="18"/>
      <c r="J52" s="28"/>
      <c r="K52" s="28"/>
      <c r="L52" s="28"/>
      <c r="M52" s="28"/>
      <c r="N52" s="28"/>
      <c r="O52" s="28"/>
    </row>
    <row r="53" spans="1:15" s="13" customFormat="1" ht="15" x14ac:dyDescent="0.25">
      <c r="A53" s="23"/>
      <c r="B53" s="14" t="s">
        <v>207</v>
      </c>
      <c r="C53" s="10">
        <f t="shared" ref="C53:C55" si="1">SUM(D53)</f>
        <v>3</v>
      </c>
      <c r="D53" s="16">
        <v>3</v>
      </c>
      <c r="E53" s="17" t="s">
        <v>212</v>
      </c>
      <c r="F53" s="27"/>
      <c r="G53" s="27"/>
      <c r="H53" s="27"/>
      <c r="I53" s="27"/>
    </row>
    <row r="54" spans="1:15" s="13" customFormat="1" x14ac:dyDescent="0.2">
      <c r="A54" s="23"/>
      <c r="B54" s="14" t="s">
        <v>208</v>
      </c>
      <c r="C54" s="15">
        <f t="shared" si="1"/>
        <v>1</v>
      </c>
      <c r="D54" s="16">
        <v>1</v>
      </c>
      <c r="E54" s="17" t="s">
        <v>212</v>
      </c>
      <c r="F54" s="27"/>
      <c r="G54" s="27"/>
      <c r="H54" s="27"/>
      <c r="I54" s="27"/>
    </row>
    <row r="55" spans="1:15" s="13" customFormat="1" x14ac:dyDescent="0.2">
      <c r="A55" s="23"/>
      <c r="B55" s="14" t="s">
        <v>16</v>
      </c>
      <c r="C55" s="15">
        <f t="shared" si="1"/>
        <v>1</v>
      </c>
      <c r="D55" s="16">
        <v>1</v>
      </c>
      <c r="E55" s="17" t="s">
        <v>212</v>
      </c>
      <c r="F55" s="27"/>
      <c r="G55" s="27"/>
      <c r="H55" s="27"/>
      <c r="I55" s="27"/>
    </row>
    <row r="56" spans="1:15" s="13" customFormat="1" ht="15" x14ac:dyDescent="0.25">
      <c r="A56" s="23"/>
      <c r="B56" s="23"/>
      <c r="C56" s="10"/>
      <c r="D56" s="16"/>
      <c r="E56" s="17"/>
      <c r="F56" s="27"/>
      <c r="G56" s="18"/>
      <c r="H56" s="18"/>
      <c r="I56" s="18"/>
    </row>
    <row r="57" spans="1:15" s="29" customFormat="1" ht="16.5" customHeight="1" x14ac:dyDescent="0.25">
      <c r="A57" s="50" t="s">
        <v>187</v>
      </c>
      <c r="C57" s="10">
        <f t="shared" si="0"/>
        <v>2</v>
      </c>
      <c r="D57" s="25">
        <f>SUM(D58:D59)</f>
        <v>1</v>
      </c>
      <c r="E57" s="26">
        <f>SUM(E58:E59)</f>
        <v>1</v>
      </c>
      <c r="F57" s="27"/>
      <c r="G57" s="18"/>
      <c r="H57" s="18"/>
      <c r="I57" s="18"/>
      <c r="J57" s="28"/>
      <c r="K57" s="28"/>
      <c r="L57" s="28"/>
      <c r="M57" s="28"/>
      <c r="N57" s="28"/>
      <c r="O57" s="28"/>
    </row>
    <row r="58" spans="1:15" s="13" customFormat="1" ht="15" x14ac:dyDescent="0.25">
      <c r="B58" s="14" t="s">
        <v>189</v>
      </c>
      <c r="C58" s="15">
        <f>SUM(D58)</f>
        <v>1</v>
      </c>
      <c r="D58" s="16">
        <v>1</v>
      </c>
      <c r="E58" s="17" t="s">
        <v>212</v>
      </c>
      <c r="F58" s="27"/>
      <c r="G58" s="18"/>
      <c r="H58" s="18"/>
      <c r="I58" s="18"/>
    </row>
    <row r="59" spans="1:15" s="13" customFormat="1" ht="15" x14ac:dyDescent="0.25">
      <c r="A59" s="23"/>
      <c r="B59" s="14" t="s">
        <v>188</v>
      </c>
      <c r="C59" s="15">
        <f>SUM(E59)</f>
        <v>1</v>
      </c>
      <c r="D59" s="16" t="s">
        <v>212</v>
      </c>
      <c r="E59" s="17">
        <v>1</v>
      </c>
      <c r="F59" s="27"/>
      <c r="G59" s="18"/>
      <c r="H59" s="18"/>
      <c r="I59" s="18"/>
    </row>
    <row r="60" spans="1:15" ht="16.5" customHeight="1" x14ac:dyDescent="0.25">
      <c r="A60" s="23"/>
      <c r="B60" s="14"/>
      <c r="C60" s="10"/>
      <c r="D60" s="16"/>
      <c r="E60" s="17"/>
      <c r="F60" s="27"/>
      <c r="G60" s="18"/>
      <c r="H60" s="18"/>
      <c r="I60" s="18"/>
      <c r="J60" s="13"/>
      <c r="K60" s="13"/>
      <c r="L60" s="13"/>
      <c r="M60" s="13"/>
      <c r="N60" s="13"/>
      <c r="O60" s="13"/>
    </row>
    <row r="61" spans="1:15" s="28" customFormat="1" ht="15" x14ac:dyDescent="0.25">
      <c r="A61" s="49" t="s">
        <v>5</v>
      </c>
      <c r="B61" s="50"/>
      <c r="C61" s="10">
        <f t="shared" si="0"/>
        <v>88</v>
      </c>
      <c r="D61" s="25">
        <f>SUM(D62:D75)</f>
        <v>32</v>
      </c>
      <c r="E61" s="26">
        <f>SUM(E62:E75)</f>
        <v>56</v>
      </c>
      <c r="F61" s="27"/>
      <c r="G61" s="18"/>
      <c r="H61" s="18"/>
      <c r="I61" s="18"/>
    </row>
    <row r="62" spans="1:15" s="13" customFormat="1" x14ac:dyDescent="0.2">
      <c r="A62" s="23"/>
      <c r="B62" s="14" t="s">
        <v>22</v>
      </c>
      <c r="C62" s="15">
        <v>14</v>
      </c>
      <c r="D62" s="15">
        <v>5</v>
      </c>
      <c r="E62" s="20">
        <v>9</v>
      </c>
      <c r="F62" s="27"/>
      <c r="G62" s="27"/>
      <c r="H62" s="27"/>
      <c r="I62" s="27"/>
    </row>
    <row r="63" spans="1:15" s="13" customFormat="1" x14ac:dyDescent="0.2">
      <c r="A63" s="23"/>
      <c r="B63" s="14" t="s">
        <v>28</v>
      </c>
      <c r="C63" s="15">
        <v>10</v>
      </c>
      <c r="D63" s="15">
        <v>4</v>
      </c>
      <c r="E63" s="20">
        <v>6</v>
      </c>
      <c r="F63" s="27"/>
      <c r="G63" s="27"/>
      <c r="H63" s="27"/>
      <c r="I63" s="27"/>
    </row>
    <row r="64" spans="1:15" s="13" customFormat="1" x14ac:dyDescent="0.2">
      <c r="A64" s="23"/>
      <c r="B64" s="14" t="s">
        <v>13</v>
      </c>
      <c r="C64" s="16">
        <v>19</v>
      </c>
      <c r="D64" s="16">
        <v>12</v>
      </c>
      <c r="E64" s="17">
        <v>7</v>
      </c>
      <c r="F64" s="27"/>
      <c r="G64" s="27"/>
      <c r="H64" s="27"/>
      <c r="I64" s="27"/>
      <c r="K64" s="1"/>
    </row>
    <row r="65" spans="1:9" s="13" customFormat="1" x14ac:dyDescent="0.2">
      <c r="A65" s="23"/>
      <c r="B65" s="14" t="s">
        <v>27</v>
      </c>
      <c r="C65" s="15">
        <v>16</v>
      </c>
      <c r="D65" s="15">
        <v>2</v>
      </c>
      <c r="E65" s="20">
        <v>14</v>
      </c>
      <c r="F65" s="27"/>
      <c r="G65" s="27"/>
      <c r="H65" s="27"/>
      <c r="I65" s="27"/>
    </row>
    <row r="66" spans="1:9" s="13" customFormat="1" x14ac:dyDescent="0.2">
      <c r="A66" s="23"/>
      <c r="B66" s="14" t="s">
        <v>15</v>
      </c>
      <c r="C66" s="15">
        <v>12</v>
      </c>
      <c r="D66" s="15">
        <v>4</v>
      </c>
      <c r="E66" s="20">
        <v>8</v>
      </c>
      <c r="F66" s="27"/>
      <c r="G66" s="27"/>
      <c r="H66" s="27"/>
      <c r="I66" s="27"/>
    </row>
    <row r="67" spans="1:9" s="13" customFormat="1" x14ac:dyDescent="0.2">
      <c r="A67" s="23"/>
      <c r="B67" s="14" t="s">
        <v>18</v>
      </c>
      <c r="C67" s="15">
        <v>4</v>
      </c>
      <c r="D67" s="16">
        <v>2</v>
      </c>
      <c r="E67" s="17">
        <v>2</v>
      </c>
      <c r="F67" s="27"/>
      <c r="G67" s="27"/>
      <c r="H67" s="27"/>
      <c r="I67" s="27"/>
    </row>
    <row r="68" spans="1:9" s="13" customFormat="1" x14ac:dyDescent="0.2">
      <c r="A68" s="23"/>
      <c r="B68" s="14" t="s">
        <v>34</v>
      </c>
      <c r="C68" s="15">
        <v>5</v>
      </c>
      <c r="D68" s="16" t="s">
        <v>212</v>
      </c>
      <c r="E68" s="17">
        <v>5</v>
      </c>
      <c r="F68" s="27"/>
      <c r="G68" s="27"/>
      <c r="H68" s="27"/>
      <c r="I68" s="27"/>
    </row>
    <row r="69" spans="1:9" s="13" customFormat="1" x14ac:dyDescent="0.2">
      <c r="A69" s="23"/>
      <c r="B69" s="14" t="s">
        <v>19</v>
      </c>
      <c r="C69" s="15">
        <f>SUM(D69)</f>
        <v>1</v>
      </c>
      <c r="D69" s="16">
        <v>1</v>
      </c>
      <c r="E69" s="17" t="s">
        <v>212</v>
      </c>
      <c r="F69" s="27"/>
      <c r="G69" s="27"/>
      <c r="H69" s="27"/>
      <c r="I69" s="27"/>
    </row>
    <row r="70" spans="1:9" s="13" customFormat="1" x14ac:dyDescent="0.2">
      <c r="A70" s="23"/>
      <c r="B70" s="14" t="s">
        <v>31</v>
      </c>
      <c r="C70" s="15">
        <f>SUM(D70)</f>
        <v>1</v>
      </c>
      <c r="D70" s="16">
        <v>1</v>
      </c>
      <c r="E70" s="17" t="s">
        <v>212</v>
      </c>
      <c r="F70" s="27"/>
      <c r="G70" s="27"/>
      <c r="H70" s="27"/>
      <c r="I70" s="27"/>
    </row>
    <row r="71" spans="1:9" s="13" customFormat="1" x14ac:dyDescent="0.2">
      <c r="A71" s="23"/>
      <c r="B71" s="14" t="s">
        <v>190</v>
      </c>
      <c r="C71" s="15">
        <f>SUM(E71)</f>
        <v>1</v>
      </c>
      <c r="D71" s="16" t="s">
        <v>212</v>
      </c>
      <c r="E71" s="17">
        <v>1</v>
      </c>
      <c r="F71" s="27"/>
      <c r="G71" s="27"/>
      <c r="H71" s="27"/>
      <c r="I71" s="27"/>
    </row>
    <row r="72" spans="1:9" s="13" customFormat="1" x14ac:dyDescent="0.2">
      <c r="A72" s="23"/>
      <c r="B72" s="14" t="s">
        <v>24</v>
      </c>
      <c r="C72" s="15">
        <f t="shared" ref="C72:C117" si="2">SUM(D72+E72)</f>
        <v>2</v>
      </c>
      <c r="D72" s="16">
        <v>1</v>
      </c>
      <c r="E72" s="17">
        <v>1</v>
      </c>
      <c r="F72" s="27"/>
      <c r="G72" s="27"/>
      <c r="H72" s="27"/>
      <c r="I72" s="27"/>
    </row>
    <row r="73" spans="1:9" s="13" customFormat="1" x14ac:dyDescent="0.2">
      <c r="A73" s="23"/>
      <c r="B73" s="14" t="s">
        <v>25</v>
      </c>
      <c r="C73" s="15">
        <f>SUM(E73)</f>
        <v>1</v>
      </c>
      <c r="D73" s="16" t="s">
        <v>212</v>
      </c>
      <c r="E73" s="17">
        <v>1</v>
      </c>
      <c r="F73" s="27"/>
      <c r="G73" s="27"/>
      <c r="H73" s="27"/>
      <c r="I73" s="27"/>
    </row>
    <row r="74" spans="1:9" s="13" customFormat="1" x14ac:dyDescent="0.2">
      <c r="A74" s="23"/>
      <c r="B74" s="14" t="s">
        <v>26</v>
      </c>
      <c r="C74" s="15">
        <f>SUM(E74)</f>
        <v>1</v>
      </c>
      <c r="D74" s="16" t="s">
        <v>212</v>
      </c>
      <c r="E74" s="17">
        <v>1</v>
      </c>
      <c r="F74" s="27"/>
      <c r="G74" s="27"/>
      <c r="H74" s="27"/>
      <c r="I74" s="27"/>
    </row>
    <row r="75" spans="1:9" s="13" customFormat="1" x14ac:dyDescent="0.2">
      <c r="A75" s="23"/>
      <c r="B75" s="14" t="s">
        <v>37</v>
      </c>
      <c r="C75" s="15">
        <f>SUM(E75)</f>
        <v>1</v>
      </c>
      <c r="D75" s="16" t="s">
        <v>212</v>
      </c>
      <c r="E75" s="17">
        <v>1</v>
      </c>
      <c r="F75" s="27"/>
      <c r="G75" s="27"/>
      <c r="H75" s="27"/>
      <c r="I75" s="27"/>
    </row>
    <row r="76" spans="1:9" s="13" customFormat="1" ht="15" x14ac:dyDescent="0.25">
      <c r="A76" s="23"/>
      <c r="B76" s="14"/>
      <c r="C76" s="10"/>
      <c r="D76" s="16"/>
      <c r="E76" s="17"/>
      <c r="F76" s="27"/>
      <c r="G76" s="18"/>
      <c r="H76" s="18"/>
      <c r="I76" s="18"/>
    </row>
    <row r="77" spans="1:9" s="28" customFormat="1" ht="15" x14ac:dyDescent="0.25">
      <c r="A77" s="49" t="s">
        <v>4</v>
      </c>
      <c r="B77" s="39"/>
      <c r="C77" s="10">
        <f>D77+E77</f>
        <v>199</v>
      </c>
      <c r="D77" s="10">
        <v>128</v>
      </c>
      <c r="E77" s="11">
        <v>71</v>
      </c>
      <c r="F77" s="27"/>
      <c r="G77" s="18"/>
      <c r="H77" s="18"/>
      <c r="I77" s="18"/>
    </row>
    <row r="78" spans="1:9" s="13" customFormat="1" x14ac:dyDescent="0.2">
      <c r="B78" s="14" t="s">
        <v>191</v>
      </c>
      <c r="C78" s="15">
        <f>D78+E78</f>
        <v>199</v>
      </c>
      <c r="D78" s="16">
        <v>128</v>
      </c>
      <c r="E78" s="17">
        <v>71</v>
      </c>
      <c r="F78" s="27"/>
      <c r="G78" s="27"/>
      <c r="H78" s="27"/>
      <c r="I78" s="27"/>
    </row>
    <row r="79" spans="1:9" s="13" customFormat="1" x14ac:dyDescent="0.2">
      <c r="B79" s="14"/>
      <c r="C79" s="15"/>
      <c r="D79" s="16"/>
      <c r="E79" s="17"/>
      <c r="F79" s="27"/>
      <c r="G79" s="27"/>
      <c r="H79" s="27"/>
      <c r="I79" s="27"/>
    </row>
    <row r="80" spans="1:9" s="28" customFormat="1" ht="15" x14ac:dyDescent="0.25">
      <c r="A80" s="49" t="s">
        <v>6</v>
      </c>
      <c r="B80" s="50"/>
      <c r="C80" s="25">
        <f t="shared" si="2"/>
        <v>206</v>
      </c>
      <c r="D80" s="25">
        <f>D81</f>
        <v>203</v>
      </c>
      <c r="E80" s="26">
        <f>E81</f>
        <v>3</v>
      </c>
      <c r="F80" s="27"/>
      <c r="G80" s="18"/>
      <c r="H80" s="18"/>
      <c r="I80" s="18"/>
    </row>
    <row r="81" spans="1:16" s="13" customFormat="1" ht="15" x14ac:dyDescent="0.25">
      <c r="B81" s="14" t="s">
        <v>36</v>
      </c>
      <c r="C81" s="15">
        <f t="shared" si="2"/>
        <v>206</v>
      </c>
      <c r="D81" s="16">
        <v>203</v>
      </c>
      <c r="E81" s="17">
        <v>3</v>
      </c>
      <c r="F81" s="27"/>
      <c r="G81" s="18"/>
      <c r="H81" s="18"/>
      <c r="I81" s="18"/>
    </row>
    <row r="82" spans="1:16" s="13" customFormat="1" ht="15" x14ac:dyDescent="0.25">
      <c r="A82" s="23"/>
      <c r="B82" s="14"/>
      <c r="C82" s="10"/>
      <c r="D82" s="16"/>
      <c r="E82" s="17"/>
      <c r="F82" s="27"/>
      <c r="G82" s="18"/>
      <c r="H82" s="18"/>
      <c r="I82" s="18"/>
    </row>
    <row r="83" spans="1:16" s="55" customFormat="1" ht="15.75" x14ac:dyDescent="0.25">
      <c r="A83" s="101" t="s">
        <v>181</v>
      </c>
      <c r="B83" s="102"/>
      <c r="C83" s="66">
        <f>SUM(C85+C88)</f>
        <v>84</v>
      </c>
      <c r="D83" s="66">
        <f t="shared" ref="D83:E83" si="3">SUM(D85+D88)</f>
        <v>29</v>
      </c>
      <c r="E83" s="67">
        <f t="shared" si="3"/>
        <v>55</v>
      </c>
      <c r="F83" s="53"/>
      <c r="G83" s="54"/>
      <c r="H83" s="54"/>
      <c r="I83" s="54"/>
    </row>
    <row r="84" spans="1:16" s="13" customFormat="1" ht="9" customHeight="1" x14ac:dyDescent="0.25">
      <c r="A84" s="23"/>
      <c r="B84" s="14"/>
      <c r="C84" s="10"/>
      <c r="D84" s="16"/>
      <c r="E84" s="17"/>
      <c r="F84" s="27"/>
      <c r="G84" s="18"/>
      <c r="H84" s="18"/>
      <c r="I84" s="18"/>
    </row>
    <row r="85" spans="1:16" s="29" customFormat="1" ht="15" x14ac:dyDescent="0.25">
      <c r="A85" s="49" t="s">
        <v>141</v>
      </c>
      <c r="B85" s="30"/>
      <c r="C85" s="10">
        <f t="shared" si="2"/>
        <v>26</v>
      </c>
      <c r="D85" s="25">
        <f>D86</f>
        <v>11</v>
      </c>
      <c r="E85" s="26">
        <f>E86</f>
        <v>15</v>
      </c>
      <c r="F85" s="1"/>
    </row>
    <row r="86" spans="1:16" ht="16.5" customHeight="1" x14ac:dyDescent="0.25">
      <c r="B86" s="14" t="s">
        <v>192</v>
      </c>
      <c r="C86" s="15">
        <f t="shared" si="2"/>
        <v>26</v>
      </c>
      <c r="D86" s="16">
        <v>11</v>
      </c>
      <c r="E86" s="17">
        <v>15</v>
      </c>
      <c r="F86" s="27"/>
      <c r="G86" s="18"/>
      <c r="H86" s="18"/>
      <c r="I86" s="18"/>
      <c r="J86" s="13"/>
      <c r="K86" s="13"/>
      <c r="L86" s="13"/>
      <c r="M86" s="13"/>
      <c r="N86" s="13"/>
      <c r="O86" s="13"/>
      <c r="P86" s="13"/>
    </row>
    <row r="87" spans="1:16" ht="16.5" customHeight="1" x14ac:dyDescent="0.25">
      <c r="A87" s="23"/>
      <c r="B87" s="14"/>
      <c r="C87" s="10"/>
      <c r="D87" s="16"/>
      <c r="E87" s="17"/>
      <c r="F87" s="27"/>
      <c r="G87" s="18"/>
      <c r="H87" s="18"/>
      <c r="I87" s="18"/>
      <c r="J87" s="13"/>
      <c r="K87" s="13"/>
      <c r="L87" s="13"/>
      <c r="M87" s="13"/>
      <c r="N87" s="13"/>
      <c r="O87" s="13"/>
      <c r="P87" s="13"/>
    </row>
    <row r="88" spans="1:16" s="29" customFormat="1" ht="16.5" customHeight="1" x14ac:dyDescent="0.25">
      <c r="A88" s="49" t="s">
        <v>149</v>
      </c>
      <c r="B88" s="50"/>
      <c r="C88" s="10">
        <f t="shared" si="2"/>
        <v>58</v>
      </c>
      <c r="D88" s="25">
        <f>SUM(D89:D90)</f>
        <v>18</v>
      </c>
      <c r="E88" s="26">
        <f>SUM(E89:E90)</f>
        <v>40</v>
      </c>
      <c r="F88" s="27"/>
      <c r="G88" s="18"/>
      <c r="H88" s="18"/>
      <c r="I88" s="18"/>
      <c r="J88" s="28"/>
      <c r="K88" s="28"/>
      <c r="L88" s="28"/>
      <c r="M88" s="28"/>
      <c r="N88" s="28"/>
      <c r="O88" s="28"/>
      <c r="P88" s="28"/>
    </row>
    <row r="89" spans="1:16" ht="16.5" customHeight="1" x14ac:dyDescent="0.25">
      <c r="B89" s="14" t="s">
        <v>17</v>
      </c>
      <c r="C89" s="15">
        <f t="shared" si="2"/>
        <v>28</v>
      </c>
      <c r="D89" s="16">
        <v>9</v>
      </c>
      <c r="E89" s="17">
        <v>19</v>
      </c>
      <c r="F89" s="27"/>
      <c r="G89" s="18"/>
      <c r="H89" s="18"/>
      <c r="I89" s="18"/>
      <c r="J89" s="13"/>
      <c r="K89" s="13"/>
      <c r="L89" s="13"/>
      <c r="M89" s="13"/>
      <c r="N89" s="13"/>
      <c r="O89" s="13"/>
      <c r="P89" s="13"/>
    </row>
    <row r="90" spans="1:16" s="13" customFormat="1" ht="15" x14ac:dyDescent="0.25">
      <c r="A90" s="23"/>
      <c r="B90" s="14" t="s">
        <v>29</v>
      </c>
      <c r="C90" s="15">
        <f t="shared" si="2"/>
        <v>30</v>
      </c>
      <c r="D90" s="16">
        <v>9</v>
      </c>
      <c r="E90" s="17">
        <v>21</v>
      </c>
      <c r="F90" s="27"/>
      <c r="G90" s="18"/>
      <c r="H90" s="18"/>
      <c r="I90" s="18"/>
    </row>
    <row r="91" spans="1:16" s="13" customFormat="1" ht="15" x14ac:dyDescent="0.25">
      <c r="A91" s="23"/>
      <c r="B91" s="14"/>
      <c r="C91" s="10"/>
      <c r="D91" s="16"/>
      <c r="E91" s="17"/>
      <c r="F91" s="27"/>
      <c r="G91" s="18"/>
      <c r="H91" s="18"/>
      <c r="I91" s="18"/>
    </row>
    <row r="92" spans="1:16" s="13" customFormat="1" ht="15" x14ac:dyDescent="0.25">
      <c r="A92" s="23"/>
      <c r="B92" s="14"/>
      <c r="C92" s="10"/>
      <c r="D92" s="16"/>
      <c r="E92" s="17"/>
      <c r="F92" s="27"/>
      <c r="G92" s="18"/>
      <c r="H92" s="18"/>
      <c r="I92" s="18"/>
    </row>
    <row r="93" spans="1:16" s="55" customFormat="1" ht="22.5" customHeight="1" x14ac:dyDescent="0.25">
      <c r="A93" s="93" t="s">
        <v>122</v>
      </c>
      <c r="B93" s="94"/>
      <c r="C93" s="56">
        <f>SUM(D93+E93)</f>
        <v>2885</v>
      </c>
      <c r="D93" s="75">
        <f>SUM(D95+D100+D105+D108+D113+D121+D124+D127+D140+D143+D146+D150+D153+D157+D160+D163+D166+D170+D173+D179+D194+D198+D202+D208+D215+D223+D226+D233+D236+D240+D245+D257+D263+D268+D260+D272+D277+D282)</f>
        <v>990</v>
      </c>
      <c r="E93" s="76">
        <f>SUM(E95+E100+E105+E108+E113+E124+E127+E140+E143+E146+E150+E153+E157+E160+E163+E166+E170+E173+E179+E194+E198+E202+E208+E215+E223+E226+E233+E236+E240+E245+E257+E263+E268+E260+E272+E277+E282)</f>
        <v>1895</v>
      </c>
      <c r="F93" s="53"/>
      <c r="G93" s="54"/>
      <c r="H93" s="54"/>
      <c r="I93" s="54"/>
    </row>
    <row r="94" spans="1:16" s="13" customFormat="1" ht="15" x14ac:dyDescent="0.25">
      <c r="A94" s="23"/>
      <c r="B94" s="14"/>
      <c r="C94" s="10"/>
      <c r="D94" s="16"/>
      <c r="E94" s="17"/>
      <c r="F94" s="27"/>
      <c r="G94" s="18"/>
      <c r="H94" s="18"/>
      <c r="I94" s="18"/>
    </row>
    <row r="95" spans="1:16" s="13" customFormat="1" ht="19.5" customHeight="1" x14ac:dyDescent="0.25">
      <c r="A95" s="95" t="s">
        <v>123</v>
      </c>
      <c r="B95" s="96"/>
      <c r="C95" s="25">
        <f t="shared" si="2"/>
        <v>110</v>
      </c>
      <c r="D95" s="25">
        <f>SUM(D96:D98)</f>
        <v>52</v>
      </c>
      <c r="E95" s="26">
        <f>SUM(E96:E98)</f>
        <v>58</v>
      </c>
      <c r="F95" s="27"/>
      <c r="G95" s="18"/>
      <c r="H95" s="18"/>
      <c r="I95" s="18"/>
    </row>
    <row r="96" spans="1:16" s="13" customFormat="1" x14ac:dyDescent="0.2">
      <c r="A96" s="23"/>
      <c r="B96" s="14" t="s">
        <v>46</v>
      </c>
      <c r="C96" s="15">
        <v>48</v>
      </c>
      <c r="D96" s="16">
        <v>20</v>
      </c>
      <c r="E96" s="17">
        <v>28</v>
      </c>
      <c r="F96" s="27"/>
      <c r="G96" s="27"/>
      <c r="H96" s="27"/>
      <c r="I96" s="27"/>
    </row>
    <row r="97" spans="1:9" s="42" customFormat="1" ht="15" x14ac:dyDescent="0.25">
      <c r="A97" s="38"/>
      <c r="B97" s="14" t="s">
        <v>183</v>
      </c>
      <c r="C97" s="16">
        <f t="shared" si="2"/>
        <v>27</v>
      </c>
      <c r="D97" s="16">
        <v>13</v>
      </c>
      <c r="E97" s="17">
        <v>14</v>
      </c>
      <c r="F97" s="33"/>
      <c r="G97" s="33"/>
      <c r="H97" s="33"/>
      <c r="I97" s="33"/>
    </row>
    <row r="98" spans="1:9" s="13" customFormat="1" ht="15" x14ac:dyDescent="0.25">
      <c r="A98" s="23"/>
      <c r="B98" s="14" t="s">
        <v>44</v>
      </c>
      <c r="C98" s="15">
        <f t="shared" si="2"/>
        <v>35</v>
      </c>
      <c r="D98" s="16">
        <v>19</v>
      </c>
      <c r="E98" s="17">
        <v>16</v>
      </c>
      <c r="F98" s="27"/>
      <c r="G98" s="18"/>
      <c r="H98" s="18"/>
      <c r="I98" s="18"/>
    </row>
    <row r="99" spans="1:9" s="13" customFormat="1" ht="15" x14ac:dyDescent="0.25">
      <c r="A99" s="23"/>
      <c r="B99" s="14"/>
      <c r="C99" s="10"/>
      <c r="D99" s="16"/>
      <c r="E99" s="17"/>
      <c r="F99" s="27"/>
      <c r="G99" s="18"/>
      <c r="H99" s="18"/>
      <c r="I99" s="18"/>
    </row>
    <row r="100" spans="1:9" s="13" customFormat="1" ht="15" x14ac:dyDescent="0.25">
      <c r="A100" s="49" t="s">
        <v>124</v>
      </c>
      <c r="B100" s="14"/>
      <c r="C100" s="10">
        <f t="shared" si="2"/>
        <v>42</v>
      </c>
      <c r="D100" s="25">
        <f>SUM(D101:D103)</f>
        <v>28</v>
      </c>
      <c r="E100" s="26">
        <f>SUM(E101:E103)</f>
        <v>14</v>
      </c>
      <c r="F100" s="27"/>
      <c r="G100" s="18"/>
      <c r="H100" s="18"/>
      <c r="I100" s="18"/>
    </row>
    <row r="101" spans="1:9" s="13" customFormat="1" ht="15" x14ac:dyDescent="0.25">
      <c r="B101" s="14" t="s">
        <v>112</v>
      </c>
      <c r="C101" s="15">
        <f t="shared" si="2"/>
        <v>13</v>
      </c>
      <c r="D101" s="16">
        <v>10</v>
      </c>
      <c r="E101" s="17">
        <v>3</v>
      </c>
      <c r="F101" s="27"/>
      <c r="G101" s="18"/>
      <c r="H101" s="18"/>
      <c r="I101" s="18"/>
    </row>
    <row r="102" spans="1:9" s="13" customFormat="1" ht="15" x14ac:dyDescent="0.25">
      <c r="A102" s="23"/>
      <c r="B102" s="14" t="s">
        <v>193</v>
      </c>
      <c r="C102" s="15">
        <f t="shared" si="2"/>
        <v>11</v>
      </c>
      <c r="D102" s="16">
        <v>6</v>
      </c>
      <c r="E102" s="17">
        <v>5</v>
      </c>
      <c r="F102" s="27"/>
      <c r="G102" s="18"/>
      <c r="H102" s="18"/>
      <c r="I102" s="18"/>
    </row>
    <row r="103" spans="1:9" s="13" customFormat="1" ht="15" x14ac:dyDescent="0.25">
      <c r="A103" s="23"/>
      <c r="B103" s="14" t="s">
        <v>42</v>
      </c>
      <c r="C103" s="15">
        <f t="shared" si="2"/>
        <v>18</v>
      </c>
      <c r="D103" s="16">
        <v>12</v>
      </c>
      <c r="E103" s="17">
        <v>6</v>
      </c>
      <c r="F103" s="27"/>
      <c r="G103" s="18"/>
      <c r="H103" s="18"/>
      <c r="I103" s="18"/>
    </row>
    <row r="104" spans="1:9" s="13" customFormat="1" ht="15" x14ac:dyDescent="0.25">
      <c r="A104" s="23"/>
      <c r="B104" s="14"/>
      <c r="C104" s="10"/>
      <c r="D104" s="16"/>
      <c r="E104" s="17"/>
      <c r="F104" s="27"/>
      <c r="G104" s="18"/>
      <c r="H104" s="18"/>
      <c r="I104" s="18"/>
    </row>
    <row r="105" spans="1:9" s="13" customFormat="1" ht="15" x14ac:dyDescent="0.25">
      <c r="A105" s="49" t="s">
        <v>125</v>
      </c>
      <c r="B105" s="14"/>
      <c r="C105" s="10">
        <f t="shared" si="2"/>
        <v>26</v>
      </c>
      <c r="D105" s="25">
        <f>D106</f>
        <v>14</v>
      </c>
      <c r="E105" s="26">
        <f>E106</f>
        <v>12</v>
      </c>
      <c r="F105" s="27"/>
      <c r="G105" s="18"/>
      <c r="H105" s="18"/>
      <c r="I105" s="18"/>
    </row>
    <row r="106" spans="1:9" s="13" customFormat="1" ht="15" x14ac:dyDescent="0.25">
      <c r="B106" s="14" t="s">
        <v>60</v>
      </c>
      <c r="C106" s="15">
        <f t="shared" si="2"/>
        <v>26</v>
      </c>
      <c r="D106" s="16">
        <v>14</v>
      </c>
      <c r="E106" s="17">
        <v>12</v>
      </c>
      <c r="F106" s="27"/>
      <c r="G106" s="18"/>
      <c r="H106" s="18"/>
      <c r="I106" s="18"/>
    </row>
    <row r="107" spans="1:9" s="13" customFormat="1" ht="15" x14ac:dyDescent="0.25">
      <c r="B107" s="14"/>
      <c r="C107" s="10"/>
      <c r="D107" s="16"/>
      <c r="E107" s="17"/>
      <c r="F107" s="27"/>
      <c r="G107" s="18"/>
      <c r="H107" s="18"/>
      <c r="I107" s="18"/>
    </row>
    <row r="108" spans="1:9" s="13" customFormat="1" ht="15" x14ac:dyDescent="0.25">
      <c r="A108" s="49" t="s">
        <v>126</v>
      </c>
      <c r="B108" s="14"/>
      <c r="C108" s="10">
        <f t="shared" si="2"/>
        <v>71</v>
      </c>
      <c r="D108" s="25">
        <f>SUM(D109:D111)</f>
        <v>33</v>
      </c>
      <c r="E108" s="26">
        <f>SUM(E109:E111)</f>
        <v>38</v>
      </c>
      <c r="F108" s="27"/>
      <c r="G108" s="18"/>
      <c r="H108" s="18"/>
      <c r="I108" s="18"/>
    </row>
    <row r="109" spans="1:9" s="13" customFormat="1" ht="15" x14ac:dyDescent="0.25">
      <c r="B109" s="14" t="s">
        <v>63</v>
      </c>
      <c r="C109" s="15">
        <f t="shared" si="2"/>
        <v>27</v>
      </c>
      <c r="D109" s="16">
        <v>11</v>
      </c>
      <c r="E109" s="17">
        <v>16</v>
      </c>
      <c r="F109" s="27"/>
      <c r="G109" s="18"/>
      <c r="H109" s="18"/>
      <c r="I109" s="18"/>
    </row>
    <row r="110" spans="1:9" s="13" customFormat="1" ht="15" x14ac:dyDescent="0.25">
      <c r="A110" s="23"/>
      <c r="B110" s="14" t="s">
        <v>194</v>
      </c>
      <c r="C110" s="15">
        <f t="shared" si="2"/>
        <v>15</v>
      </c>
      <c r="D110" s="16">
        <v>11</v>
      </c>
      <c r="E110" s="17">
        <v>4</v>
      </c>
      <c r="F110" s="27"/>
      <c r="G110" s="18"/>
      <c r="H110" s="18"/>
      <c r="I110" s="18"/>
    </row>
    <row r="111" spans="1:9" s="13" customFormat="1" ht="15" x14ac:dyDescent="0.25">
      <c r="A111" s="23"/>
      <c r="B111" s="14" t="s">
        <v>120</v>
      </c>
      <c r="C111" s="15">
        <f t="shared" si="2"/>
        <v>29</v>
      </c>
      <c r="D111" s="16">
        <v>11</v>
      </c>
      <c r="E111" s="17">
        <v>18</v>
      </c>
      <c r="F111" s="27"/>
      <c r="G111" s="18"/>
      <c r="H111" s="18"/>
      <c r="I111" s="18"/>
    </row>
    <row r="112" spans="1:9" s="13" customFormat="1" ht="15" x14ac:dyDescent="0.25">
      <c r="A112" s="23"/>
      <c r="B112" s="14"/>
      <c r="C112" s="10"/>
      <c r="D112" s="16"/>
      <c r="E112" s="17"/>
      <c r="F112" s="27"/>
      <c r="G112" s="18"/>
      <c r="H112" s="18"/>
      <c r="I112" s="18"/>
    </row>
    <row r="113" spans="1:15" s="13" customFormat="1" ht="15" x14ac:dyDescent="0.25">
      <c r="A113" s="49" t="s">
        <v>127</v>
      </c>
      <c r="B113" s="14"/>
      <c r="C113" s="10">
        <f t="shared" si="2"/>
        <v>210</v>
      </c>
      <c r="D113" s="25">
        <f>SUM(D114:D119)</f>
        <v>63</v>
      </c>
      <c r="E113" s="26">
        <f>SUM(E114:E119)</f>
        <v>147</v>
      </c>
      <c r="F113" s="27"/>
      <c r="G113" s="18"/>
      <c r="H113" s="18"/>
      <c r="I113" s="18"/>
    </row>
    <row r="114" spans="1:15" s="13" customFormat="1" ht="15" x14ac:dyDescent="0.25">
      <c r="B114" s="14" t="s">
        <v>40</v>
      </c>
      <c r="C114" s="15">
        <f t="shared" si="2"/>
        <v>39</v>
      </c>
      <c r="D114" s="16">
        <v>13</v>
      </c>
      <c r="E114" s="17">
        <v>26</v>
      </c>
      <c r="F114" s="27"/>
      <c r="G114" s="18"/>
      <c r="H114" s="18"/>
      <c r="I114" s="18"/>
    </row>
    <row r="115" spans="1:15" s="13" customFormat="1" ht="15" x14ac:dyDescent="0.25">
      <c r="A115" s="23"/>
      <c r="B115" s="14" t="s">
        <v>41</v>
      </c>
      <c r="C115" s="16">
        <f t="shared" si="2"/>
        <v>56</v>
      </c>
      <c r="D115" s="16">
        <v>15</v>
      </c>
      <c r="E115" s="17">
        <v>41</v>
      </c>
      <c r="F115" s="27"/>
      <c r="G115" s="27"/>
      <c r="H115" s="27"/>
      <c r="I115" s="18"/>
    </row>
    <row r="116" spans="1:15" s="13" customFormat="1" ht="15" x14ac:dyDescent="0.25">
      <c r="A116" s="23"/>
      <c r="B116" s="14" t="s">
        <v>75</v>
      </c>
      <c r="C116" s="15">
        <f t="shared" si="2"/>
        <v>37</v>
      </c>
      <c r="D116" s="16">
        <v>17</v>
      </c>
      <c r="E116" s="17">
        <v>20</v>
      </c>
      <c r="F116" s="27"/>
      <c r="G116" s="18"/>
      <c r="H116" s="18"/>
      <c r="I116" s="18"/>
    </row>
    <row r="117" spans="1:15" s="13" customFormat="1" ht="15" x14ac:dyDescent="0.25">
      <c r="A117" s="23"/>
      <c r="B117" s="14" t="s">
        <v>106</v>
      </c>
      <c r="C117" s="15">
        <f t="shared" si="2"/>
        <v>29</v>
      </c>
      <c r="D117" s="16">
        <v>9</v>
      </c>
      <c r="E117" s="17">
        <v>20</v>
      </c>
      <c r="F117" s="27"/>
      <c r="G117" s="18"/>
      <c r="H117" s="18"/>
      <c r="I117" s="18"/>
    </row>
    <row r="118" spans="1:15" s="13" customFormat="1" ht="15" x14ac:dyDescent="0.25">
      <c r="A118" s="23"/>
      <c r="B118" s="14" t="s">
        <v>40</v>
      </c>
      <c r="C118" s="15">
        <f t="shared" ref="C118:C170" si="4">SUM(D118+E118)</f>
        <v>26</v>
      </c>
      <c r="D118" s="16">
        <v>5</v>
      </c>
      <c r="E118" s="17">
        <v>21</v>
      </c>
      <c r="F118" s="27"/>
      <c r="G118" s="18"/>
      <c r="H118" s="18"/>
      <c r="I118" s="18"/>
    </row>
    <row r="119" spans="1:15" s="13" customFormat="1" ht="15" x14ac:dyDescent="0.25">
      <c r="A119" s="23"/>
      <c r="B119" s="14" t="s">
        <v>77</v>
      </c>
      <c r="C119" s="15">
        <f t="shared" si="4"/>
        <v>23</v>
      </c>
      <c r="D119" s="16">
        <v>4</v>
      </c>
      <c r="E119" s="17">
        <v>19</v>
      </c>
      <c r="F119" s="27"/>
      <c r="G119" s="18"/>
      <c r="H119" s="18"/>
      <c r="I119" s="18"/>
    </row>
    <row r="120" spans="1:15" s="13" customFormat="1" ht="15" x14ac:dyDescent="0.25">
      <c r="A120" s="23"/>
      <c r="B120" s="14"/>
      <c r="C120" s="10"/>
      <c r="D120" s="16"/>
      <c r="E120" s="17"/>
      <c r="F120" s="27"/>
      <c r="G120" s="18"/>
      <c r="H120" s="18"/>
      <c r="I120" s="18"/>
    </row>
    <row r="121" spans="1:15" s="13" customFormat="1" ht="15" x14ac:dyDescent="0.25">
      <c r="A121" s="49" t="s">
        <v>128</v>
      </c>
      <c r="B121" s="14"/>
      <c r="C121" s="10">
        <f>SUM(D121)</f>
        <v>1</v>
      </c>
      <c r="D121" s="25">
        <f>D122</f>
        <v>1</v>
      </c>
      <c r="E121" s="26" t="s">
        <v>212</v>
      </c>
      <c r="F121" s="27"/>
      <c r="G121" s="18"/>
      <c r="H121" s="18"/>
      <c r="I121" s="18"/>
    </row>
    <row r="122" spans="1:15" s="13" customFormat="1" ht="15" x14ac:dyDescent="0.25">
      <c r="B122" s="14" t="s">
        <v>10</v>
      </c>
      <c r="C122" s="15">
        <f>SUM(D122)</f>
        <v>1</v>
      </c>
      <c r="D122" s="16">
        <v>1</v>
      </c>
      <c r="E122" s="17" t="s">
        <v>212</v>
      </c>
      <c r="F122" s="27"/>
      <c r="G122" s="18"/>
      <c r="H122" s="18"/>
      <c r="I122" s="18"/>
    </row>
    <row r="123" spans="1:15" s="13" customFormat="1" ht="15" x14ac:dyDescent="0.25">
      <c r="A123" s="23"/>
      <c r="B123" s="14"/>
      <c r="C123" s="10"/>
      <c r="D123" s="16"/>
      <c r="E123" s="17"/>
      <c r="F123" s="27"/>
      <c r="G123" s="18"/>
      <c r="H123" s="18"/>
      <c r="I123" s="18"/>
    </row>
    <row r="124" spans="1:15" s="13" customFormat="1" ht="15" x14ac:dyDescent="0.25">
      <c r="A124" s="49" t="s">
        <v>129</v>
      </c>
      <c r="B124" s="14"/>
      <c r="C124" s="10">
        <v>158</v>
      </c>
      <c r="D124" s="25">
        <v>87</v>
      </c>
      <c r="E124" s="26">
        <v>71</v>
      </c>
      <c r="F124" s="27"/>
      <c r="G124" s="18"/>
      <c r="H124" s="18"/>
      <c r="I124" s="18"/>
    </row>
    <row r="125" spans="1:15" s="13" customFormat="1" ht="29.25" customHeight="1" x14ac:dyDescent="0.25">
      <c r="B125" s="46" t="s">
        <v>195</v>
      </c>
      <c r="C125" s="15">
        <f t="shared" si="4"/>
        <v>158</v>
      </c>
      <c r="D125" s="16">
        <v>87</v>
      </c>
      <c r="E125" s="17">
        <v>71</v>
      </c>
      <c r="F125" s="27"/>
      <c r="G125" s="18"/>
      <c r="H125" s="18"/>
      <c r="I125" s="18"/>
    </row>
    <row r="126" spans="1:15" s="13" customFormat="1" ht="15" x14ac:dyDescent="0.25">
      <c r="A126" s="23"/>
      <c r="B126" s="14"/>
      <c r="C126" s="10"/>
      <c r="D126" s="16"/>
      <c r="E126" s="17"/>
      <c r="F126" s="27"/>
      <c r="G126" s="18"/>
      <c r="H126" s="18"/>
      <c r="I126" s="18"/>
    </row>
    <row r="127" spans="1:15" s="13" customFormat="1" ht="15" x14ac:dyDescent="0.25">
      <c r="A127" s="49" t="s">
        <v>130</v>
      </c>
      <c r="B127" s="14"/>
      <c r="C127" s="10">
        <f t="shared" si="4"/>
        <v>299</v>
      </c>
      <c r="D127" s="25">
        <f>SUM(D128:D138)</f>
        <v>117</v>
      </c>
      <c r="E127" s="26">
        <f>SUM(E128:E138)</f>
        <v>182</v>
      </c>
      <c r="F127" s="27"/>
      <c r="G127" s="18"/>
      <c r="H127" s="18"/>
      <c r="I127" s="18"/>
    </row>
    <row r="128" spans="1:15" s="13" customFormat="1" ht="18" customHeight="1" x14ac:dyDescent="0.25">
      <c r="B128" s="14" t="s">
        <v>87</v>
      </c>
      <c r="C128" s="16">
        <f t="shared" si="4"/>
        <v>21</v>
      </c>
      <c r="D128" s="51">
        <v>9</v>
      </c>
      <c r="E128" s="17">
        <v>12</v>
      </c>
      <c r="F128" s="27"/>
      <c r="G128" s="18"/>
      <c r="H128" s="18"/>
      <c r="I128" s="18"/>
      <c r="L128" s="1"/>
      <c r="M128" s="1"/>
      <c r="N128" s="1"/>
      <c r="O128" s="1"/>
    </row>
    <row r="129" spans="1:16" s="34" customFormat="1" ht="18" customHeight="1" x14ac:dyDescent="0.25">
      <c r="A129" s="23"/>
      <c r="B129" s="14" t="s">
        <v>54</v>
      </c>
      <c r="C129" s="16">
        <v>74</v>
      </c>
      <c r="D129" s="52">
        <v>20</v>
      </c>
      <c r="E129" s="20">
        <v>54</v>
      </c>
      <c r="F129" s="27"/>
      <c r="G129" s="18"/>
      <c r="H129" s="18"/>
      <c r="I129" s="18"/>
      <c r="J129" s="13"/>
      <c r="K129" s="13"/>
      <c r="L129" s="13"/>
      <c r="M129" s="13"/>
      <c r="N129" s="13"/>
      <c r="O129" s="13"/>
      <c r="P129" s="13"/>
    </row>
    <row r="130" spans="1:16" s="13" customFormat="1" ht="18" customHeight="1" x14ac:dyDescent="0.25">
      <c r="A130" s="23"/>
      <c r="B130" s="14" t="s">
        <v>56</v>
      </c>
      <c r="C130" s="16">
        <f t="shared" si="4"/>
        <v>34</v>
      </c>
      <c r="D130" s="51">
        <v>12</v>
      </c>
      <c r="E130" s="17">
        <v>22</v>
      </c>
      <c r="F130" s="27"/>
      <c r="G130" s="18"/>
      <c r="H130" s="18"/>
      <c r="I130" s="18"/>
    </row>
    <row r="131" spans="1:16" s="13" customFormat="1" ht="15" x14ac:dyDescent="0.25">
      <c r="A131" s="23"/>
      <c r="B131" s="14" t="s">
        <v>82</v>
      </c>
      <c r="C131" s="16">
        <f t="shared" si="4"/>
        <v>50</v>
      </c>
      <c r="D131" s="51">
        <v>22</v>
      </c>
      <c r="E131" s="17">
        <v>28</v>
      </c>
      <c r="F131" s="27"/>
      <c r="G131" s="18"/>
      <c r="H131" s="18"/>
      <c r="I131" s="18"/>
    </row>
    <row r="132" spans="1:16" s="13" customFormat="1" ht="15" x14ac:dyDescent="0.25">
      <c r="A132" s="23"/>
      <c r="B132" s="14" t="s">
        <v>103</v>
      </c>
      <c r="C132" s="16">
        <f t="shared" si="4"/>
        <v>29</v>
      </c>
      <c r="D132" s="51">
        <v>7</v>
      </c>
      <c r="E132" s="17">
        <v>22</v>
      </c>
      <c r="F132" s="27"/>
      <c r="G132" s="18"/>
      <c r="H132" s="18"/>
      <c r="I132" s="18"/>
    </row>
    <row r="133" spans="1:16" s="13" customFormat="1" ht="15" x14ac:dyDescent="0.25">
      <c r="A133" s="23"/>
      <c r="B133" s="14" t="s">
        <v>83</v>
      </c>
      <c r="C133" s="16">
        <v>35</v>
      </c>
      <c r="D133" s="51">
        <v>14</v>
      </c>
      <c r="E133" s="13">
        <v>21</v>
      </c>
      <c r="F133" s="27"/>
      <c r="G133" s="18"/>
      <c r="H133" s="18"/>
      <c r="I133" s="18"/>
    </row>
    <row r="134" spans="1:16" s="13" customFormat="1" ht="29.25" x14ac:dyDescent="0.25">
      <c r="A134" s="23"/>
      <c r="B134" s="46" t="s">
        <v>174</v>
      </c>
      <c r="C134" s="16">
        <f>SUM(E134)</f>
        <v>1</v>
      </c>
      <c r="D134" s="16" t="s">
        <v>212</v>
      </c>
      <c r="E134" s="17">
        <v>1</v>
      </c>
      <c r="F134" s="27"/>
      <c r="G134" s="18"/>
      <c r="H134" s="18"/>
      <c r="I134" s="18"/>
    </row>
    <row r="135" spans="1:16" s="13" customFormat="1" ht="15" x14ac:dyDescent="0.25">
      <c r="A135" s="23"/>
      <c r="B135" s="14" t="s">
        <v>43</v>
      </c>
      <c r="C135" s="16">
        <f t="shared" si="4"/>
        <v>18</v>
      </c>
      <c r="D135" s="51">
        <v>10</v>
      </c>
      <c r="E135" s="17">
        <v>8</v>
      </c>
      <c r="F135" s="27"/>
      <c r="G135" s="18"/>
      <c r="H135" s="18"/>
      <c r="I135" s="18"/>
    </row>
    <row r="136" spans="1:16" s="13" customFormat="1" ht="15" x14ac:dyDescent="0.25">
      <c r="A136" s="23"/>
      <c r="B136" s="46" t="s">
        <v>49</v>
      </c>
      <c r="C136" s="16">
        <f t="shared" si="4"/>
        <v>14</v>
      </c>
      <c r="D136" s="51">
        <v>5</v>
      </c>
      <c r="E136" s="17">
        <v>9</v>
      </c>
      <c r="F136" s="27"/>
      <c r="G136" s="18"/>
      <c r="H136" s="18"/>
      <c r="I136" s="18"/>
    </row>
    <row r="137" spans="1:16" s="13" customFormat="1" ht="15" x14ac:dyDescent="0.25">
      <c r="A137" s="23"/>
      <c r="B137" s="14" t="s">
        <v>196</v>
      </c>
      <c r="C137" s="16">
        <f>SUM(D137)</f>
        <v>2</v>
      </c>
      <c r="D137" s="51">
        <v>2</v>
      </c>
      <c r="E137" s="17" t="s">
        <v>212</v>
      </c>
      <c r="F137" s="27"/>
      <c r="G137" s="18"/>
      <c r="H137" s="18"/>
      <c r="I137" s="18"/>
    </row>
    <row r="138" spans="1:16" s="13" customFormat="1" ht="15.75" x14ac:dyDescent="0.25">
      <c r="A138" s="23"/>
      <c r="B138" s="58" t="s">
        <v>197</v>
      </c>
      <c r="C138" s="16">
        <f t="shared" si="4"/>
        <v>21</v>
      </c>
      <c r="D138" s="51">
        <v>16</v>
      </c>
      <c r="E138" s="17">
        <v>5</v>
      </c>
      <c r="F138" s="27"/>
      <c r="G138" s="18"/>
      <c r="H138" s="18"/>
      <c r="I138" s="18"/>
    </row>
    <row r="139" spans="1:16" s="13" customFormat="1" ht="15" x14ac:dyDescent="0.25">
      <c r="A139" s="23"/>
      <c r="B139" s="14"/>
      <c r="C139" s="15"/>
      <c r="D139" s="16"/>
      <c r="E139" s="17"/>
      <c r="F139" s="27"/>
      <c r="G139" s="18"/>
      <c r="H139" s="18"/>
      <c r="I139" s="18"/>
    </row>
    <row r="140" spans="1:16" s="13" customFormat="1" ht="15" x14ac:dyDescent="0.25">
      <c r="A140" s="49" t="s">
        <v>131</v>
      </c>
      <c r="B140" s="14"/>
      <c r="C140" s="10">
        <f t="shared" si="4"/>
        <v>36</v>
      </c>
      <c r="D140" s="25">
        <f>D141</f>
        <v>10</v>
      </c>
      <c r="E140" s="26">
        <f>E141</f>
        <v>26</v>
      </c>
      <c r="F140" s="27"/>
      <c r="G140" s="18"/>
      <c r="H140" s="18"/>
      <c r="I140" s="18"/>
    </row>
    <row r="141" spans="1:16" s="13" customFormat="1" ht="15" x14ac:dyDescent="0.25">
      <c r="B141" s="14" t="s">
        <v>71</v>
      </c>
      <c r="C141" s="15">
        <f t="shared" si="4"/>
        <v>36</v>
      </c>
      <c r="D141" s="16">
        <v>10</v>
      </c>
      <c r="E141" s="17">
        <v>26</v>
      </c>
      <c r="F141" s="27"/>
      <c r="G141" s="18"/>
      <c r="H141" s="18"/>
      <c r="I141" s="18"/>
    </row>
    <row r="142" spans="1:16" s="13" customFormat="1" ht="15" x14ac:dyDescent="0.25">
      <c r="B142" s="14"/>
      <c r="C142" s="10"/>
      <c r="D142" s="16"/>
      <c r="E142" s="17"/>
      <c r="F142" s="27"/>
      <c r="G142" s="18"/>
      <c r="H142" s="18"/>
      <c r="I142" s="18"/>
    </row>
    <row r="143" spans="1:16" s="13" customFormat="1" ht="15" x14ac:dyDescent="0.25">
      <c r="A143" s="49" t="s">
        <v>132</v>
      </c>
      <c r="B143" s="14"/>
      <c r="C143" s="10">
        <f t="shared" si="4"/>
        <v>9</v>
      </c>
      <c r="D143" s="25">
        <f>D144</f>
        <v>8</v>
      </c>
      <c r="E143" s="26">
        <f>E144</f>
        <v>1</v>
      </c>
      <c r="F143" s="27"/>
      <c r="G143" s="18"/>
      <c r="H143" s="18"/>
      <c r="I143" s="18"/>
    </row>
    <row r="144" spans="1:16" s="13" customFormat="1" ht="15" x14ac:dyDescent="0.25">
      <c r="B144" s="14" t="s">
        <v>80</v>
      </c>
      <c r="C144" s="15">
        <f t="shared" si="4"/>
        <v>9</v>
      </c>
      <c r="D144" s="16">
        <v>8</v>
      </c>
      <c r="E144" s="17">
        <v>1</v>
      </c>
      <c r="F144" s="27"/>
      <c r="G144" s="18"/>
      <c r="H144" s="18"/>
      <c r="I144" s="18"/>
    </row>
    <row r="145" spans="1:9" s="13" customFormat="1" ht="15" x14ac:dyDescent="0.25">
      <c r="B145" s="14"/>
      <c r="C145" s="10"/>
      <c r="D145" s="25"/>
      <c r="E145" s="26"/>
      <c r="F145" s="27"/>
      <c r="G145" s="18"/>
      <c r="H145" s="18"/>
      <c r="I145" s="18"/>
    </row>
    <row r="146" spans="1:9" s="13" customFormat="1" ht="15" x14ac:dyDescent="0.25">
      <c r="A146" s="49" t="s">
        <v>133</v>
      </c>
      <c r="B146" s="14"/>
      <c r="C146" s="10">
        <f t="shared" si="4"/>
        <v>76</v>
      </c>
      <c r="D146" s="25">
        <f>SUM(D147:D148)</f>
        <v>36</v>
      </c>
      <c r="E146" s="26">
        <f>SUM(E147:E148)</f>
        <v>40</v>
      </c>
      <c r="F146" s="27"/>
      <c r="G146" s="18"/>
      <c r="H146" s="18"/>
      <c r="I146" s="18"/>
    </row>
    <row r="147" spans="1:9" s="13" customFormat="1" ht="15" x14ac:dyDescent="0.25">
      <c r="B147" s="14" t="s">
        <v>55</v>
      </c>
      <c r="C147" s="15">
        <f t="shared" si="4"/>
        <v>38</v>
      </c>
      <c r="D147" s="16">
        <v>18</v>
      </c>
      <c r="E147" s="17">
        <v>20</v>
      </c>
      <c r="F147" s="27"/>
      <c r="G147" s="18"/>
      <c r="H147" s="18"/>
      <c r="I147" s="18"/>
    </row>
    <row r="148" spans="1:9" s="13" customFormat="1" ht="15" x14ac:dyDescent="0.25">
      <c r="A148" s="23"/>
      <c r="B148" s="14" t="s">
        <v>98</v>
      </c>
      <c r="C148" s="15">
        <f t="shared" si="4"/>
        <v>38</v>
      </c>
      <c r="D148" s="16">
        <v>18</v>
      </c>
      <c r="E148" s="17">
        <v>20</v>
      </c>
      <c r="F148" s="27"/>
      <c r="G148" s="18"/>
      <c r="H148" s="18"/>
      <c r="I148" s="18"/>
    </row>
    <row r="149" spans="1:9" s="13" customFormat="1" ht="15" x14ac:dyDescent="0.25">
      <c r="A149" s="23"/>
      <c r="B149" s="14"/>
      <c r="C149" s="10"/>
      <c r="D149" s="16"/>
      <c r="E149" s="17"/>
      <c r="F149" s="27"/>
      <c r="G149" s="18"/>
      <c r="H149" s="18"/>
      <c r="I149" s="18"/>
    </row>
    <row r="150" spans="1:9" s="13" customFormat="1" ht="15" x14ac:dyDescent="0.25">
      <c r="A150" s="49" t="s">
        <v>134</v>
      </c>
      <c r="B150" s="14"/>
      <c r="C150" s="10">
        <f t="shared" si="4"/>
        <v>22</v>
      </c>
      <c r="D150" s="25">
        <f>D151</f>
        <v>11</v>
      </c>
      <c r="E150" s="26">
        <f>E151</f>
        <v>11</v>
      </c>
      <c r="F150" s="27"/>
      <c r="G150" s="18"/>
      <c r="H150" s="18"/>
      <c r="I150" s="18"/>
    </row>
    <row r="151" spans="1:9" s="13" customFormat="1" ht="15" x14ac:dyDescent="0.25">
      <c r="B151" s="14" t="s">
        <v>40</v>
      </c>
      <c r="C151" s="15">
        <f t="shared" si="4"/>
        <v>22</v>
      </c>
      <c r="D151" s="16">
        <v>11</v>
      </c>
      <c r="E151" s="17">
        <v>11</v>
      </c>
      <c r="F151" s="27"/>
      <c r="G151" s="18"/>
      <c r="H151" s="18"/>
      <c r="I151" s="18"/>
    </row>
    <row r="152" spans="1:9" s="13" customFormat="1" ht="15" x14ac:dyDescent="0.25">
      <c r="B152" s="14"/>
      <c r="C152" s="10"/>
      <c r="D152" s="16"/>
      <c r="E152" s="17"/>
      <c r="F152" s="27"/>
      <c r="G152" s="18"/>
      <c r="H152" s="18"/>
      <c r="I152" s="18"/>
    </row>
    <row r="153" spans="1:9" s="13" customFormat="1" ht="15" x14ac:dyDescent="0.25">
      <c r="A153" s="49" t="s">
        <v>3</v>
      </c>
      <c r="B153" s="14"/>
      <c r="C153" s="10">
        <f t="shared" si="4"/>
        <v>25</v>
      </c>
      <c r="D153" s="25">
        <f>SUM(D154:D155)</f>
        <v>12</v>
      </c>
      <c r="E153" s="26">
        <f>SUM(E154:E155)</f>
        <v>13</v>
      </c>
      <c r="F153" s="27"/>
      <c r="G153" s="18"/>
      <c r="H153" s="18"/>
      <c r="I153" s="18"/>
    </row>
    <row r="154" spans="1:9" s="13" customFormat="1" ht="15" x14ac:dyDescent="0.25">
      <c r="B154" s="14" t="s">
        <v>81</v>
      </c>
      <c r="C154" s="15">
        <f t="shared" si="4"/>
        <v>13</v>
      </c>
      <c r="D154" s="16">
        <v>7</v>
      </c>
      <c r="E154" s="17">
        <v>6</v>
      </c>
      <c r="F154" s="27"/>
      <c r="G154" s="18"/>
      <c r="H154" s="18"/>
      <c r="I154" s="18"/>
    </row>
    <row r="155" spans="1:9" s="13" customFormat="1" ht="15" x14ac:dyDescent="0.25">
      <c r="A155" s="23"/>
      <c r="B155" s="14" t="s">
        <v>68</v>
      </c>
      <c r="C155" s="15">
        <f t="shared" si="4"/>
        <v>12</v>
      </c>
      <c r="D155" s="16">
        <v>5</v>
      </c>
      <c r="E155" s="17">
        <v>7</v>
      </c>
      <c r="F155" s="27"/>
      <c r="G155" s="18"/>
      <c r="H155" s="18"/>
      <c r="I155" s="18"/>
    </row>
    <row r="156" spans="1:9" s="13" customFormat="1" ht="15" x14ac:dyDescent="0.25">
      <c r="A156" s="23"/>
      <c r="B156" s="14"/>
      <c r="C156" s="10"/>
      <c r="D156" s="16"/>
      <c r="E156" s="17"/>
      <c r="F156" s="27"/>
      <c r="G156" s="18"/>
      <c r="H156" s="18"/>
      <c r="I156" s="18"/>
    </row>
    <row r="157" spans="1:9" s="13" customFormat="1" ht="15" x14ac:dyDescent="0.25">
      <c r="A157" s="49" t="s">
        <v>7</v>
      </c>
      <c r="B157" s="14"/>
      <c r="C157" s="10">
        <f t="shared" si="4"/>
        <v>13</v>
      </c>
      <c r="D157" s="25">
        <f>D158</f>
        <v>6</v>
      </c>
      <c r="E157" s="26">
        <f>E158</f>
        <v>7</v>
      </c>
      <c r="F157" s="27"/>
      <c r="G157" s="18"/>
      <c r="H157" s="18"/>
      <c r="I157" s="18"/>
    </row>
    <row r="158" spans="1:9" s="13" customFormat="1" ht="15" x14ac:dyDescent="0.25">
      <c r="B158" s="46" t="s">
        <v>45</v>
      </c>
      <c r="C158" s="15">
        <f t="shared" si="4"/>
        <v>13</v>
      </c>
      <c r="D158" s="16">
        <v>6</v>
      </c>
      <c r="E158" s="17">
        <v>7</v>
      </c>
      <c r="F158" s="27"/>
      <c r="G158" s="18"/>
      <c r="H158" s="18"/>
      <c r="I158" s="18"/>
    </row>
    <row r="159" spans="1:9" s="13" customFormat="1" ht="15" x14ac:dyDescent="0.25">
      <c r="A159" s="23"/>
      <c r="B159" s="14"/>
      <c r="C159" s="10"/>
      <c r="D159" s="16"/>
      <c r="E159" s="17"/>
      <c r="F159" s="27"/>
      <c r="G159" s="18"/>
      <c r="H159" s="18"/>
      <c r="I159" s="18"/>
    </row>
    <row r="160" spans="1:9" s="13" customFormat="1" ht="15" x14ac:dyDescent="0.25">
      <c r="A160" s="35" t="s">
        <v>168</v>
      </c>
      <c r="B160" s="36"/>
      <c r="C160" s="10">
        <f t="shared" si="4"/>
        <v>34</v>
      </c>
      <c r="D160" s="25">
        <f>SUM(D161:D161)</f>
        <v>15</v>
      </c>
      <c r="E160" s="26">
        <f>SUM(E161:E161)</f>
        <v>19</v>
      </c>
      <c r="F160" s="27"/>
      <c r="G160" s="18"/>
      <c r="H160" s="18"/>
      <c r="I160" s="18"/>
    </row>
    <row r="161" spans="1:16" s="13" customFormat="1" ht="15" x14ac:dyDescent="0.25">
      <c r="B161" s="14" t="s">
        <v>9</v>
      </c>
      <c r="C161" s="15">
        <f t="shared" si="4"/>
        <v>34</v>
      </c>
      <c r="D161" s="16">
        <v>15</v>
      </c>
      <c r="E161" s="17">
        <v>19</v>
      </c>
      <c r="F161" s="27"/>
      <c r="G161" s="18"/>
      <c r="H161" s="18"/>
      <c r="I161" s="18"/>
    </row>
    <row r="162" spans="1:16" s="13" customFormat="1" ht="15" x14ac:dyDescent="0.25">
      <c r="A162" s="23"/>
      <c r="B162" s="14"/>
      <c r="C162" s="10"/>
      <c r="D162" s="16"/>
      <c r="E162" s="17"/>
      <c r="F162" s="27"/>
      <c r="G162" s="18"/>
      <c r="H162" s="18"/>
      <c r="I162" s="18"/>
    </row>
    <row r="163" spans="1:16" s="13" customFormat="1" ht="15" x14ac:dyDescent="0.25">
      <c r="A163" s="49" t="s">
        <v>0</v>
      </c>
      <c r="B163" s="14"/>
      <c r="C163" s="10">
        <f t="shared" si="4"/>
        <v>11</v>
      </c>
      <c r="D163" s="25">
        <f>D164</f>
        <v>10</v>
      </c>
      <c r="E163" s="26">
        <f>E164</f>
        <v>1</v>
      </c>
      <c r="F163" s="27"/>
      <c r="G163" s="18"/>
      <c r="H163" s="18"/>
      <c r="I163" s="18"/>
    </row>
    <row r="164" spans="1:16" s="13" customFormat="1" ht="15" x14ac:dyDescent="0.25">
      <c r="B164" s="14" t="s">
        <v>39</v>
      </c>
      <c r="C164" s="10">
        <f t="shared" si="4"/>
        <v>11</v>
      </c>
      <c r="D164" s="16">
        <v>10</v>
      </c>
      <c r="E164" s="17">
        <v>1</v>
      </c>
      <c r="F164" s="27"/>
      <c r="G164" s="18"/>
      <c r="H164" s="18"/>
      <c r="I164" s="18"/>
      <c r="L164" s="1"/>
      <c r="M164" s="1"/>
      <c r="N164" s="1"/>
      <c r="O164" s="1"/>
    </row>
    <row r="165" spans="1:16" s="13" customFormat="1" ht="15" x14ac:dyDescent="0.25">
      <c r="B165" s="14"/>
      <c r="C165" s="10"/>
      <c r="D165" s="16"/>
      <c r="E165" s="17"/>
      <c r="F165" s="27"/>
      <c r="G165" s="18"/>
      <c r="H165" s="18"/>
      <c r="I165" s="18"/>
      <c r="L165" s="1"/>
      <c r="M165" s="1"/>
      <c r="N165" s="1"/>
      <c r="O165" s="1"/>
    </row>
    <row r="166" spans="1:16" s="13" customFormat="1" ht="15" x14ac:dyDescent="0.25">
      <c r="A166" s="49" t="s">
        <v>1</v>
      </c>
      <c r="B166" s="37"/>
      <c r="C166" s="10">
        <f t="shared" si="4"/>
        <v>16</v>
      </c>
      <c r="D166" s="25">
        <f>SUM(D167:D168)</f>
        <v>7</v>
      </c>
      <c r="E166" s="26">
        <f>SUM(E167:E168)</f>
        <v>9</v>
      </c>
      <c r="F166" s="32"/>
      <c r="G166" s="33"/>
      <c r="H166" s="33"/>
      <c r="I166" s="33"/>
      <c r="J166" s="34"/>
      <c r="K166" s="34"/>
      <c r="L166" s="1"/>
      <c r="M166" s="1"/>
      <c r="N166" s="1"/>
      <c r="O166" s="1"/>
      <c r="P166" s="1"/>
    </row>
    <row r="167" spans="1:16" s="13" customFormat="1" ht="15" x14ac:dyDescent="0.25">
      <c r="B167" s="14" t="s">
        <v>109</v>
      </c>
      <c r="C167" s="15">
        <f t="shared" si="4"/>
        <v>5</v>
      </c>
      <c r="D167" s="16">
        <v>3</v>
      </c>
      <c r="E167" s="17">
        <v>2</v>
      </c>
      <c r="F167" s="27"/>
      <c r="G167" s="18"/>
      <c r="H167" s="18"/>
      <c r="I167" s="18"/>
      <c r="P167" s="1"/>
    </row>
    <row r="168" spans="1:16" s="13" customFormat="1" ht="15" x14ac:dyDescent="0.25">
      <c r="A168" s="23"/>
      <c r="B168" s="14" t="s">
        <v>107</v>
      </c>
      <c r="C168" s="15">
        <f t="shared" si="4"/>
        <v>11</v>
      </c>
      <c r="D168" s="16">
        <v>4</v>
      </c>
      <c r="E168" s="17">
        <v>7</v>
      </c>
      <c r="F168" s="27"/>
      <c r="G168" s="27"/>
      <c r="H168" s="27"/>
      <c r="I168" s="18"/>
    </row>
    <row r="169" spans="1:16" s="13" customFormat="1" ht="15" x14ac:dyDescent="0.25">
      <c r="A169" s="23"/>
      <c r="B169" s="14"/>
      <c r="C169" s="10"/>
      <c r="D169" s="16"/>
      <c r="E169" s="17"/>
      <c r="F169" s="27"/>
      <c r="G169" s="18"/>
      <c r="H169" s="18"/>
      <c r="I169" s="18"/>
    </row>
    <row r="170" spans="1:16" s="13" customFormat="1" ht="15" x14ac:dyDescent="0.25">
      <c r="A170" s="35" t="s">
        <v>169</v>
      </c>
      <c r="B170" s="36"/>
      <c r="C170" s="10">
        <f t="shared" si="4"/>
        <v>11</v>
      </c>
      <c r="D170" s="25">
        <f>D171</f>
        <v>1</v>
      </c>
      <c r="E170" s="26">
        <f>E171</f>
        <v>10</v>
      </c>
      <c r="F170" s="27"/>
      <c r="G170" s="18"/>
      <c r="H170" s="18"/>
      <c r="I170" s="18"/>
    </row>
    <row r="171" spans="1:16" s="13" customFormat="1" x14ac:dyDescent="0.2">
      <c r="B171" s="14" t="s">
        <v>57</v>
      </c>
      <c r="C171" s="16">
        <f t="shared" ref="C171:C234" si="5">SUM(D171+E171)</f>
        <v>11</v>
      </c>
      <c r="D171" s="16">
        <v>1</v>
      </c>
      <c r="E171" s="17">
        <v>10</v>
      </c>
      <c r="F171" s="27"/>
      <c r="G171" s="27"/>
      <c r="H171" s="27"/>
      <c r="I171" s="27"/>
    </row>
    <row r="172" spans="1:16" s="42" customFormat="1" ht="15" x14ac:dyDescent="0.25">
      <c r="A172" s="38"/>
      <c r="B172" s="39"/>
      <c r="C172" s="10"/>
      <c r="D172" s="40"/>
      <c r="E172" s="41"/>
      <c r="F172" s="32"/>
      <c r="G172" s="33"/>
      <c r="H172" s="33"/>
      <c r="I172" s="33"/>
    </row>
    <row r="173" spans="1:16" s="13" customFormat="1" ht="15" x14ac:dyDescent="0.25">
      <c r="A173" s="49" t="s">
        <v>170</v>
      </c>
      <c r="B173" s="14"/>
      <c r="C173" s="10">
        <f t="shared" si="5"/>
        <v>38</v>
      </c>
      <c r="D173" s="25">
        <f>D174</f>
        <v>4</v>
      </c>
      <c r="E173" s="26">
        <f>E174</f>
        <v>34</v>
      </c>
      <c r="F173" s="27"/>
      <c r="G173" s="18"/>
      <c r="H173" s="18"/>
      <c r="I173" s="18"/>
    </row>
    <row r="174" spans="1:16" s="13" customFormat="1" ht="15" x14ac:dyDescent="0.25">
      <c r="B174" s="14" t="s">
        <v>73</v>
      </c>
      <c r="C174" s="15">
        <f t="shared" si="5"/>
        <v>38</v>
      </c>
      <c r="D174" s="16">
        <v>4</v>
      </c>
      <c r="E174" s="17">
        <v>34</v>
      </c>
      <c r="F174" s="27"/>
      <c r="G174" s="18"/>
      <c r="H174" s="18"/>
      <c r="I174" s="18"/>
    </row>
    <row r="175" spans="1:16" s="13" customFormat="1" ht="15" x14ac:dyDescent="0.25">
      <c r="B175" s="14"/>
      <c r="C175" s="10"/>
      <c r="D175" s="16"/>
      <c r="E175" s="17"/>
      <c r="F175" s="27"/>
      <c r="G175" s="18"/>
      <c r="H175" s="18"/>
      <c r="I175" s="18"/>
    </row>
    <row r="176" spans="1:16" s="13" customFormat="1" ht="15" x14ac:dyDescent="0.25">
      <c r="B176" s="14"/>
      <c r="C176" s="10"/>
      <c r="D176" s="16"/>
      <c r="E176" s="17"/>
      <c r="F176" s="27"/>
      <c r="G176" s="18"/>
      <c r="H176" s="18"/>
      <c r="I176" s="18"/>
    </row>
    <row r="177" spans="1:15" s="55" customFormat="1" ht="15.75" x14ac:dyDescent="0.25">
      <c r="A177" s="101" t="s">
        <v>181</v>
      </c>
      <c r="B177" s="102"/>
      <c r="C177" s="56">
        <f>SUM(C179+C198+C202+C194+C208+C215+C223+C226+C233+C240+C245+C257+C260+C263+C268+C272+C277)</f>
        <v>1626</v>
      </c>
      <c r="D177" s="56">
        <f>SUM(D179+D198+D202+D194+D208+D215+D223+D226+D233+D240+D245+D257+D260+D263+D268+D272+D277)</f>
        <v>464</v>
      </c>
      <c r="E177" s="57">
        <f>SUM(E179+E198+E202+E194+E208+E215+E223+E226+E233+E240+E245+E257+E260+E263+E268+E272+E277)</f>
        <v>1162</v>
      </c>
      <c r="F177" s="53"/>
      <c r="G177" s="54"/>
      <c r="H177" s="54"/>
      <c r="I177" s="54"/>
    </row>
    <row r="178" spans="1:15" s="13" customFormat="1" ht="15" x14ac:dyDescent="0.25">
      <c r="B178" s="14"/>
      <c r="C178" s="10"/>
      <c r="D178" s="16"/>
      <c r="E178" s="17"/>
      <c r="F178" s="27"/>
      <c r="G178" s="18"/>
      <c r="H178" s="18"/>
      <c r="I178" s="18"/>
    </row>
    <row r="179" spans="1:15" s="13" customFormat="1" ht="15" x14ac:dyDescent="0.25">
      <c r="A179" s="49" t="s">
        <v>135</v>
      </c>
      <c r="B179" s="14"/>
      <c r="C179" s="10">
        <f t="shared" si="5"/>
        <v>186</v>
      </c>
      <c r="D179" s="25">
        <f>SUM(D180:D192)</f>
        <v>63</v>
      </c>
      <c r="E179" s="26">
        <f>SUM(E180:E192)</f>
        <v>123</v>
      </c>
      <c r="F179" s="27"/>
      <c r="G179" s="18"/>
      <c r="H179" s="18"/>
      <c r="I179" s="18"/>
    </row>
    <row r="180" spans="1:15" s="13" customFormat="1" ht="15" x14ac:dyDescent="0.25">
      <c r="B180" s="14" t="s">
        <v>99</v>
      </c>
      <c r="C180" s="15">
        <f t="shared" si="5"/>
        <v>11</v>
      </c>
      <c r="D180" s="16">
        <v>5</v>
      </c>
      <c r="E180" s="17">
        <v>6</v>
      </c>
      <c r="F180" s="27"/>
      <c r="G180" s="18"/>
      <c r="H180" s="18"/>
      <c r="I180" s="18"/>
    </row>
    <row r="181" spans="1:15" s="13" customFormat="1" ht="15" x14ac:dyDescent="0.25">
      <c r="A181" s="23"/>
      <c r="B181" s="14" t="s">
        <v>97</v>
      </c>
      <c r="C181" s="15">
        <f t="shared" si="5"/>
        <v>25</v>
      </c>
      <c r="D181" s="16">
        <v>1</v>
      </c>
      <c r="E181" s="17">
        <v>24</v>
      </c>
      <c r="F181" s="27"/>
      <c r="G181" s="18"/>
      <c r="H181" s="18"/>
      <c r="I181" s="18"/>
    </row>
    <row r="182" spans="1:15" s="13" customFormat="1" ht="15" x14ac:dyDescent="0.25">
      <c r="A182" s="23"/>
      <c r="B182" s="14" t="s">
        <v>65</v>
      </c>
      <c r="C182" s="15">
        <f t="shared" si="5"/>
        <v>26</v>
      </c>
      <c r="D182" s="16">
        <v>4</v>
      </c>
      <c r="E182" s="17">
        <v>22</v>
      </c>
      <c r="F182" s="27"/>
      <c r="G182" s="18"/>
      <c r="H182" s="18"/>
      <c r="I182" s="18"/>
    </row>
    <row r="183" spans="1:15" s="13" customFormat="1" ht="15" x14ac:dyDescent="0.25">
      <c r="A183" s="23"/>
      <c r="B183" s="14" t="s">
        <v>66</v>
      </c>
      <c r="C183" s="15">
        <f t="shared" si="5"/>
        <v>9</v>
      </c>
      <c r="D183" s="16">
        <v>5</v>
      </c>
      <c r="E183" s="17">
        <v>4</v>
      </c>
      <c r="F183" s="27"/>
      <c r="G183" s="18"/>
      <c r="H183" s="18"/>
      <c r="I183" s="18"/>
    </row>
    <row r="184" spans="1:15" s="13" customFormat="1" ht="15" x14ac:dyDescent="0.25">
      <c r="A184" s="23"/>
      <c r="B184" s="14" t="s">
        <v>74</v>
      </c>
      <c r="C184" s="15">
        <f t="shared" si="5"/>
        <v>25</v>
      </c>
      <c r="D184" s="16">
        <v>6</v>
      </c>
      <c r="E184" s="17">
        <v>19</v>
      </c>
      <c r="F184" s="27"/>
      <c r="G184" s="18"/>
      <c r="H184" s="18"/>
      <c r="I184" s="18"/>
    </row>
    <row r="185" spans="1:15" s="13" customFormat="1" ht="15" x14ac:dyDescent="0.25">
      <c r="A185" s="23"/>
      <c r="B185" s="14" t="s">
        <v>78</v>
      </c>
      <c r="C185" s="15">
        <f t="shared" si="5"/>
        <v>12</v>
      </c>
      <c r="D185" s="16">
        <v>7</v>
      </c>
      <c r="E185" s="17">
        <v>5</v>
      </c>
      <c r="F185" s="27"/>
      <c r="G185" s="18"/>
      <c r="H185" s="18"/>
      <c r="I185" s="18"/>
    </row>
    <row r="186" spans="1:15" s="13" customFormat="1" ht="15" x14ac:dyDescent="0.25">
      <c r="A186" s="23"/>
      <c r="B186" s="14" t="s">
        <v>111</v>
      </c>
      <c r="C186" s="15">
        <f t="shared" si="5"/>
        <v>8</v>
      </c>
      <c r="D186" s="16">
        <v>3</v>
      </c>
      <c r="E186" s="17">
        <v>5</v>
      </c>
      <c r="F186" s="27"/>
      <c r="G186" s="18"/>
      <c r="H186" s="18"/>
      <c r="I186" s="18"/>
      <c r="L186" s="34"/>
      <c r="M186" s="34"/>
      <c r="N186" s="34"/>
      <c r="O186" s="34"/>
    </row>
    <row r="187" spans="1:15" s="13" customFormat="1" ht="15" x14ac:dyDescent="0.25">
      <c r="A187" s="23"/>
      <c r="B187" s="14" t="s">
        <v>47</v>
      </c>
      <c r="C187" s="15">
        <f t="shared" si="5"/>
        <v>14</v>
      </c>
      <c r="D187" s="16">
        <v>5</v>
      </c>
      <c r="E187" s="17">
        <v>9</v>
      </c>
      <c r="F187" s="27"/>
      <c r="G187" s="18"/>
      <c r="H187" s="18"/>
      <c r="I187" s="18"/>
    </row>
    <row r="188" spans="1:15" s="13" customFormat="1" ht="15" x14ac:dyDescent="0.25">
      <c r="A188" s="23"/>
      <c r="B188" s="14" t="s">
        <v>50</v>
      </c>
      <c r="C188" s="15">
        <f>SUM(E188)</f>
        <v>6</v>
      </c>
      <c r="D188" s="16" t="s">
        <v>212</v>
      </c>
      <c r="E188" s="17">
        <v>6</v>
      </c>
      <c r="F188" s="27"/>
      <c r="G188" s="18"/>
      <c r="H188" s="18"/>
      <c r="I188" s="18"/>
    </row>
    <row r="189" spans="1:15" s="13" customFormat="1" ht="15" x14ac:dyDescent="0.25">
      <c r="A189" s="23"/>
      <c r="B189" s="14" t="s">
        <v>51</v>
      </c>
      <c r="C189" s="15">
        <f t="shared" si="5"/>
        <v>12</v>
      </c>
      <c r="D189" s="16">
        <v>6</v>
      </c>
      <c r="E189" s="17">
        <v>6</v>
      </c>
      <c r="F189" s="27"/>
      <c r="G189" s="18"/>
      <c r="H189" s="18"/>
      <c r="I189" s="18"/>
    </row>
    <row r="190" spans="1:15" s="13" customFormat="1" ht="15" x14ac:dyDescent="0.25">
      <c r="A190" s="23"/>
      <c r="B190" s="14" t="s">
        <v>85</v>
      </c>
      <c r="C190" s="15">
        <f t="shared" si="5"/>
        <v>12</v>
      </c>
      <c r="D190" s="16">
        <v>6</v>
      </c>
      <c r="E190" s="17">
        <v>6</v>
      </c>
      <c r="F190" s="27"/>
      <c r="G190" s="18"/>
      <c r="H190" s="18"/>
      <c r="I190" s="18"/>
    </row>
    <row r="191" spans="1:15" s="13" customFormat="1" ht="15" x14ac:dyDescent="0.25">
      <c r="A191" s="23"/>
      <c r="B191" s="14" t="s">
        <v>93</v>
      </c>
      <c r="C191" s="15">
        <f t="shared" si="5"/>
        <v>11</v>
      </c>
      <c r="D191" s="16">
        <v>10</v>
      </c>
      <c r="E191" s="17">
        <v>1</v>
      </c>
      <c r="F191" s="27"/>
      <c r="G191" s="18"/>
      <c r="H191" s="18"/>
      <c r="I191" s="18"/>
    </row>
    <row r="192" spans="1:15" s="13" customFormat="1" ht="15" x14ac:dyDescent="0.25">
      <c r="A192" s="23"/>
      <c r="B192" s="14" t="s">
        <v>113</v>
      </c>
      <c r="C192" s="15">
        <f t="shared" si="5"/>
        <v>15</v>
      </c>
      <c r="D192" s="16">
        <v>5</v>
      </c>
      <c r="E192" s="17">
        <v>10</v>
      </c>
      <c r="F192" s="27"/>
      <c r="G192" s="18"/>
      <c r="H192" s="18"/>
      <c r="I192" s="18"/>
    </row>
    <row r="193" spans="1:11" s="13" customFormat="1" ht="15" x14ac:dyDescent="0.25">
      <c r="A193" s="23"/>
      <c r="B193" s="14"/>
      <c r="C193" s="10"/>
      <c r="D193" s="16"/>
      <c r="E193" s="17"/>
      <c r="F193" s="27"/>
      <c r="G193" s="18"/>
      <c r="H193" s="18"/>
      <c r="I193" s="18"/>
    </row>
    <row r="194" spans="1:11" s="13" customFormat="1" ht="15" x14ac:dyDescent="0.25">
      <c r="A194" s="49" t="s">
        <v>136</v>
      </c>
      <c r="B194" s="14"/>
      <c r="C194" s="10">
        <f t="shared" si="5"/>
        <v>44</v>
      </c>
      <c r="D194" s="25">
        <f>SUM(D195:D196)</f>
        <v>14</v>
      </c>
      <c r="E194" s="26">
        <f>SUM(E195:E196)</f>
        <v>30</v>
      </c>
      <c r="F194" s="27"/>
      <c r="G194" s="18"/>
      <c r="H194" s="18"/>
      <c r="I194" s="18"/>
    </row>
    <row r="195" spans="1:11" s="13" customFormat="1" ht="15" x14ac:dyDescent="0.25">
      <c r="B195" s="14" t="s">
        <v>79</v>
      </c>
      <c r="C195" s="15">
        <f t="shared" si="5"/>
        <v>36</v>
      </c>
      <c r="D195" s="16">
        <v>12</v>
      </c>
      <c r="E195" s="17">
        <v>24</v>
      </c>
      <c r="F195" s="27"/>
      <c r="G195" s="18"/>
      <c r="H195" s="18"/>
      <c r="I195" s="18"/>
    </row>
    <row r="196" spans="1:11" s="13" customFormat="1" ht="15" x14ac:dyDescent="0.25">
      <c r="A196" s="23"/>
      <c r="B196" s="14" t="s">
        <v>105</v>
      </c>
      <c r="C196" s="15">
        <f t="shared" si="5"/>
        <v>8</v>
      </c>
      <c r="D196" s="16">
        <v>2</v>
      </c>
      <c r="E196" s="17">
        <v>6</v>
      </c>
      <c r="F196" s="27"/>
      <c r="G196" s="18"/>
      <c r="H196" s="18"/>
      <c r="I196" s="18"/>
    </row>
    <row r="197" spans="1:11" s="13" customFormat="1" ht="15" x14ac:dyDescent="0.25">
      <c r="A197" s="23"/>
      <c r="B197" s="14"/>
      <c r="C197" s="10"/>
      <c r="D197" s="16"/>
      <c r="E197" s="17"/>
      <c r="F197" s="27"/>
      <c r="G197" s="18"/>
      <c r="H197" s="18"/>
      <c r="I197" s="18"/>
    </row>
    <row r="198" spans="1:11" s="13" customFormat="1" ht="15" x14ac:dyDescent="0.25">
      <c r="A198" s="49" t="s">
        <v>137</v>
      </c>
      <c r="B198" s="14"/>
      <c r="C198" s="10">
        <f t="shared" si="5"/>
        <v>51</v>
      </c>
      <c r="D198" s="25">
        <f>SUM(D199:D200)</f>
        <v>17</v>
      </c>
      <c r="E198" s="26">
        <f>SUM(E199:E200)</f>
        <v>34</v>
      </c>
      <c r="F198" s="27"/>
      <c r="G198" s="18"/>
      <c r="H198" s="18"/>
      <c r="I198" s="18"/>
    </row>
    <row r="199" spans="1:11" s="13" customFormat="1" ht="15" x14ac:dyDescent="0.25">
      <c r="A199" s="23"/>
      <c r="B199" s="14" t="s">
        <v>161</v>
      </c>
      <c r="C199" s="15">
        <f t="shared" si="5"/>
        <v>25</v>
      </c>
      <c r="D199" s="16">
        <v>12</v>
      </c>
      <c r="E199" s="17">
        <v>13</v>
      </c>
      <c r="F199" s="27"/>
      <c r="G199" s="18"/>
      <c r="H199" s="18"/>
      <c r="I199" s="18"/>
    </row>
    <row r="200" spans="1:11" s="13" customFormat="1" ht="15" x14ac:dyDescent="0.25">
      <c r="A200" s="23"/>
      <c r="B200" s="14" t="s">
        <v>72</v>
      </c>
      <c r="C200" s="15">
        <f t="shared" si="5"/>
        <v>26</v>
      </c>
      <c r="D200" s="16">
        <v>5</v>
      </c>
      <c r="E200" s="17">
        <v>21</v>
      </c>
      <c r="F200" s="27"/>
      <c r="G200" s="18"/>
      <c r="H200" s="18"/>
      <c r="I200" s="18"/>
      <c r="K200" s="1"/>
    </row>
    <row r="201" spans="1:11" s="13" customFormat="1" ht="15" x14ac:dyDescent="0.25">
      <c r="A201" s="23"/>
      <c r="B201" s="14"/>
      <c r="C201" s="10"/>
      <c r="D201" s="16"/>
      <c r="E201" s="17"/>
      <c r="F201" s="27"/>
      <c r="G201" s="18"/>
      <c r="H201" s="18"/>
      <c r="I201" s="18"/>
    </row>
    <row r="202" spans="1:11" s="13" customFormat="1" ht="15" x14ac:dyDescent="0.25">
      <c r="A202" s="49" t="s">
        <v>138</v>
      </c>
      <c r="B202" s="14"/>
      <c r="C202" s="10">
        <f t="shared" si="5"/>
        <v>118</v>
      </c>
      <c r="D202" s="25">
        <f>SUM(D203:D206)</f>
        <v>45</v>
      </c>
      <c r="E202" s="26">
        <f>SUM(E203:E206)</f>
        <v>73</v>
      </c>
      <c r="F202" s="27"/>
      <c r="G202" s="18"/>
      <c r="H202" s="18"/>
      <c r="I202" s="18"/>
    </row>
    <row r="203" spans="1:11" s="13" customFormat="1" ht="15" x14ac:dyDescent="0.25">
      <c r="B203" s="14" t="s">
        <v>110</v>
      </c>
      <c r="C203" s="15">
        <f t="shared" si="5"/>
        <v>30</v>
      </c>
      <c r="D203" s="16">
        <v>14</v>
      </c>
      <c r="E203" s="17">
        <v>16</v>
      </c>
      <c r="F203" s="27"/>
      <c r="G203" s="18"/>
      <c r="H203" s="18"/>
      <c r="I203" s="18"/>
    </row>
    <row r="204" spans="1:11" s="13" customFormat="1" ht="15" x14ac:dyDescent="0.25">
      <c r="A204" s="23"/>
      <c r="B204" s="14" t="s">
        <v>48</v>
      </c>
      <c r="C204" s="15">
        <f t="shared" si="5"/>
        <v>16</v>
      </c>
      <c r="D204" s="16">
        <v>7</v>
      </c>
      <c r="E204" s="17">
        <v>9</v>
      </c>
      <c r="F204" s="27"/>
      <c r="G204" s="18"/>
      <c r="H204" s="18"/>
      <c r="I204" s="18"/>
    </row>
    <row r="205" spans="1:11" s="13" customFormat="1" ht="15" x14ac:dyDescent="0.25">
      <c r="A205" s="23"/>
      <c r="B205" s="14" t="s">
        <v>117</v>
      </c>
      <c r="C205" s="15">
        <f t="shared" si="5"/>
        <v>45</v>
      </c>
      <c r="D205" s="16">
        <v>17</v>
      </c>
      <c r="E205" s="17">
        <v>28</v>
      </c>
      <c r="F205" s="27"/>
      <c r="G205" s="18"/>
      <c r="H205" s="18"/>
      <c r="I205" s="18"/>
    </row>
    <row r="206" spans="1:11" s="13" customFormat="1" ht="15" x14ac:dyDescent="0.25">
      <c r="A206" s="23"/>
      <c r="B206" s="46" t="s">
        <v>175</v>
      </c>
      <c r="C206" s="15">
        <f t="shared" si="5"/>
        <v>27</v>
      </c>
      <c r="D206" s="16">
        <v>7</v>
      </c>
      <c r="E206" s="17">
        <v>20</v>
      </c>
      <c r="F206" s="27"/>
      <c r="G206" s="18"/>
      <c r="H206" s="18"/>
      <c r="I206" s="18"/>
    </row>
    <row r="207" spans="1:11" s="13" customFormat="1" ht="15" x14ac:dyDescent="0.25">
      <c r="A207" s="23"/>
      <c r="B207" s="14"/>
      <c r="C207" s="10"/>
      <c r="D207" s="16"/>
      <c r="E207" s="17"/>
      <c r="F207" s="27"/>
      <c r="G207" s="18"/>
      <c r="H207" s="18"/>
      <c r="I207" s="18"/>
    </row>
    <row r="208" spans="1:11" s="13" customFormat="1" ht="15" x14ac:dyDescent="0.25">
      <c r="A208" s="49" t="s">
        <v>139</v>
      </c>
      <c r="B208" s="14"/>
      <c r="C208" s="10">
        <f t="shared" si="5"/>
        <v>181</v>
      </c>
      <c r="D208" s="25">
        <f>SUM(D209:D213)</f>
        <v>43</v>
      </c>
      <c r="E208" s="26">
        <f>SUM(E209:E213)</f>
        <v>138</v>
      </c>
      <c r="F208" s="27"/>
      <c r="G208" s="18"/>
      <c r="H208" s="18"/>
      <c r="I208" s="18"/>
    </row>
    <row r="209" spans="1:16" s="13" customFormat="1" ht="15" x14ac:dyDescent="0.25">
      <c r="A209" s="23"/>
      <c r="B209" s="14" t="s">
        <v>61</v>
      </c>
      <c r="C209" s="15">
        <f t="shared" si="5"/>
        <v>24</v>
      </c>
      <c r="D209" s="16">
        <v>4</v>
      </c>
      <c r="E209" s="17">
        <v>20</v>
      </c>
      <c r="F209" s="27"/>
      <c r="G209" s="18"/>
      <c r="H209" s="18"/>
      <c r="I209" s="18"/>
    </row>
    <row r="210" spans="1:16" s="13" customFormat="1" ht="15" x14ac:dyDescent="0.25">
      <c r="A210" s="23"/>
      <c r="B210" s="14" t="s">
        <v>118</v>
      </c>
      <c r="C210" s="15">
        <f t="shared" si="5"/>
        <v>23</v>
      </c>
      <c r="D210" s="16">
        <v>10</v>
      </c>
      <c r="E210" s="17">
        <v>13</v>
      </c>
      <c r="F210" s="27"/>
      <c r="G210" s="18"/>
      <c r="H210" s="18"/>
      <c r="I210" s="18"/>
    </row>
    <row r="211" spans="1:16" s="13" customFormat="1" ht="15" x14ac:dyDescent="0.25">
      <c r="A211" s="23"/>
      <c r="B211" s="46" t="s">
        <v>176</v>
      </c>
      <c r="C211" s="16">
        <f t="shared" si="5"/>
        <v>43</v>
      </c>
      <c r="D211" s="16">
        <v>2</v>
      </c>
      <c r="E211" s="17">
        <v>41</v>
      </c>
      <c r="F211" s="27"/>
      <c r="G211" s="18"/>
      <c r="H211" s="18"/>
      <c r="I211" s="18"/>
    </row>
    <row r="212" spans="1:16" s="13" customFormat="1" ht="15" x14ac:dyDescent="0.25">
      <c r="A212" s="23"/>
      <c r="B212" s="14" t="s">
        <v>104</v>
      </c>
      <c r="C212" s="16">
        <f t="shared" si="5"/>
        <v>54</v>
      </c>
      <c r="D212" s="15">
        <v>13</v>
      </c>
      <c r="E212" s="20">
        <v>41</v>
      </c>
      <c r="F212" s="27"/>
      <c r="G212" s="18"/>
      <c r="H212" s="18"/>
      <c r="I212" s="18"/>
    </row>
    <row r="213" spans="1:16" s="13" customFormat="1" ht="15" x14ac:dyDescent="0.25">
      <c r="A213" s="23"/>
      <c r="B213" s="14" t="s">
        <v>198</v>
      </c>
      <c r="C213" s="15">
        <f t="shared" si="5"/>
        <v>37</v>
      </c>
      <c r="D213" s="16">
        <v>14</v>
      </c>
      <c r="E213" s="17">
        <v>23</v>
      </c>
      <c r="F213" s="27"/>
      <c r="G213" s="18"/>
      <c r="H213" s="18"/>
      <c r="I213" s="18"/>
    </row>
    <row r="214" spans="1:16" s="13" customFormat="1" ht="15" x14ac:dyDescent="0.25">
      <c r="A214" s="23"/>
      <c r="B214" s="14"/>
      <c r="C214" s="10"/>
      <c r="D214" s="16"/>
      <c r="E214" s="17"/>
      <c r="F214" s="27"/>
      <c r="G214" s="18"/>
      <c r="H214" s="18"/>
      <c r="I214" s="18"/>
    </row>
    <row r="215" spans="1:16" s="13" customFormat="1" ht="15" x14ac:dyDescent="0.25">
      <c r="A215" s="49" t="s">
        <v>140</v>
      </c>
      <c r="B215" s="14"/>
      <c r="C215" s="10">
        <f t="shared" si="5"/>
        <v>183</v>
      </c>
      <c r="D215" s="25">
        <f>SUM(D216:D221)</f>
        <v>43</v>
      </c>
      <c r="E215" s="26">
        <f>SUM(E216:E221)</f>
        <v>140</v>
      </c>
      <c r="F215" s="27"/>
      <c r="G215" s="18"/>
      <c r="H215" s="18"/>
      <c r="I215" s="18"/>
    </row>
    <row r="216" spans="1:16" s="13" customFormat="1" ht="15" x14ac:dyDescent="0.25">
      <c r="A216" s="23"/>
      <c r="B216" s="14" t="s">
        <v>161</v>
      </c>
      <c r="C216" s="15">
        <f t="shared" si="5"/>
        <v>40</v>
      </c>
      <c r="D216" s="16">
        <v>8</v>
      </c>
      <c r="E216" s="17">
        <v>32</v>
      </c>
      <c r="F216" s="27"/>
      <c r="G216" s="18"/>
      <c r="H216" s="18"/>
      <c r="I216" s="18"/>
    </row>
    <row r="217" spans="1:16" s="34" customFormat="1" ht="15" x14ac:dyDescent="0.25">
      <c r="A217" s="23"/>
      <c r="B217" s="14" t="s">
        <v>76</v>
      </c>
      <c r="C217" s="15">
        <f t="shared" si="5"/>
        <v>26</v>
      </c>
      <c r="D217" s="16">
        <v>12</v>
      </c>
      <c r="E217" s="17">
        <v>14</v>
      </c>
      <c r="F217" s="27"/>
      <c r="G217" s="18"/>
      <c r="H217" s="18"/>
      <c r="I217" s="18"/>
      <c r="J217" s="13"/>
      <c r="K217" s="13"/>
      <c r="L217" s="13"/>
      <c r="M217" s="13"/>
      <c r="N217" s="13"/>
      <c r="O217" s="13"/>
      <c r="P217" s="13"/>
    </row>
    <row r="218" spans="1:16" s="13" customFormat="1" ht="15" x14ac:dyDescent="0.25">
      <c r="A218" s="23"/>
      <c r="B218" s="14" t="s">
        <v>90</v>
      </c>
      <c r="C218" s="15">
        <f t="shared" si="5"/>
        <v>35</v>
      </c>
      <c r="D218" s="16">
        <v>9</v>
      </c>
      <c r="E218" s="17">
        <v>26</v>
      </c>
      <c r="F218" s="27"/>
      <c r="G218" s="18"/>
      <c r="H218" s="18"/>
      <c r="I218" s="18"/>
    </row>
    <row r="219" spans="1:16" s="13" customFormat="1" ht="15" x14ac:dyDescent="0.25">
      <c r="A219" s="23"/>
      <c r="B219" s="14" t="s">
        <v>58</v>
      </c>
      <c r="C219" s="15">
        <f t="shared" si="5"/>
        <v>29</v>
      </c>
      <c r="D219" s="16">
        <v>8</v>
      </c>
      <c r="E219" s="17">
        <v>21</v>
      </c>
      <c r="F219" s="27"/>
      <c r="G219" s="18"/>
      <c r="H219" s="18"/>
      <c r="I219" s="18"/>
    </row>
    <row r="220" spans="1:16" s="13" customFormat="1" ht="15" x14ac:dyDescent="0.25">
      <c r="A220" s="23"/>
      <c r="B220" s="14" t="s">
        <v>89</v>
      </c>
      <c r="C220" s="15">
        <f t="shared" si="5"/>
        <v>25</v>
      </c>
      <c r="D220" s="16">
        <v>3</v>
      </c>
      <c r="E220" s="17">
        <v>22</v>
      </c>
      <c r="F220" s="27"/>
      <c r="G220" s="18"/>
      <c r="H220" s="18"/>
      <c r="I220" s="18"/>
    </row>
    <row r="221" spans="1:16" s="13" customFormat="1" ht="15" x14ac:dyDescent="0.25">
      <c r="A221" s="23"/>
      <c r="B221" s="14" t="s">
        <v>91</v>
      </c>
      <c r="C221" s="15">
        <f t="shared" si="5"/>
        <v>28</v>
      </c>
      <c r="D221" s="16">
        <v>3</v>
      </c>
      <c r="E221" s="17">
        <v>25</v>
      </c>
      <c r="F221" s="27"/>
      <c r="G221" s="18"/>
      <c r="H221" s="18"/>
      <c r="I221" s="18"/>
    </row>
    <row r="222" spans="1:16" s="13" customFormat="1" ht="15" x14ac:dyDescent="0.25">
      <c r="A222" s="23"/>
      <c r="B222" s="14"/>
      <c r="C222" s="10"/>
      <c r="D222" s="16"/>
      <c r="E222" s="17"/>
      <c r="F222" s="27"/>
      <c r="G222" s="18"/>
      <c r="H222" s="18"/>
      <c r="I222" s="18"/>
    </row>
    <row r="223" spans="1:16" s="13" customFormat="1" ht="15" x14ac:dyDescent="0.25">
      <c r="A223" s="49" t="s">
        <v>141</v>
      </c>
      <c r="B223" s="14"/>
      <c r="C223" s="10">
        <f t="shared" si="5"/>
        <v>23</v>
      </c>
      <c r="D223" s="25">
        <f>D224</f>
        <v>4</v>
      </c>
      <c r="E223" s="26">
        <f>E224</f>
        <v>19</v>
      </c>
      <c r="F223" s="27"/>
      <c r="G223" s="18"/>
      <c r="H223" s="18"/>
      <c r="I223" s="18"/>
    </row>
    <row r="224" spans="1:16" s="13" customFormat="1" ht="15" x14ac:dyDescent="0.25">
      <c r="A224" s="23"/>
      <c r="B224" s="14" t="s">
        <v>52</v>
      </c>
      <c r="C224" s="15">
        <f t="shared" si="5"/>
        <v>23</v>
      </c>
      <c r="D224" s="16">
        <v>4</v>
      </c>
      <c r="E224" s="17">
        <v>19</v>
      </c>
      <c r="F224" s="27"/>
      <c r="G224" s="18"/>
      <c r="H224" s="18"/>
      <c r="I224" s="18"/>
    </row>
    <row r="225" spans="1:9" s="13" customFormat="1" ht="15" x14ac:dyDescent="0.25">
      <c r="A225" s="23"/>
      <c r="B225" s="14"/>
      <c r="C225" s="10"/>
      <c r="D225" s="16"/>
      <c r="E225" s="17"/>
      <c r="F225" s="27"/>
      <c r="G225" s="18"/>
      <c r="H225" s="18"/>
      <c r="I225" s="18"/>
    </row>
    <row r="226" spans="1:9" s="13" customFormat="1" ht="15" x14ac:dyDescent="0.25">
      <c r="A226" s="49" t="s">
        <v>142</v>
      </c>
      <c r="B226" s="14"/>
      <c r="C226" s="10">
        <f t="shared" si="5"/>
        <v>181</v>
      </c>
      <c r="D226" s="25">
        <f>SUM(D227:D231)</f>
        <v>22</v>
      </c>
      <c r="E226" s="26">
        <f>SUM(E227:E231)</f>
        <v>159</v>
      </c>
      <c r="F226" s="27"/>
      <c r="G226" s="18"/>
      <c r="H226" s="18"/>
      <c r="I226" s="18"/>
    </row>
    <row r="227" spans="1:9" s="13" customFormat="1" ht="15" x14ac:dyDescent="0.25">
      <c r="B227" s="14" t="s">
        <v>171</v>
      </c>
      <c r="C227" s="15">
        <f t="shared" si="5"/>
        <v>38</v>
      </c>
      <c r="D227" s="16">
        <v>4</v>
      </c>
      <c r="E227" s="17">
        <v>34</v>
      </c>
      <c r="F227" s="27"/>
      <c r="G227" s="18"/>
      <c r="H227" s="18"/>
      <c r="I227" s="18"/>
    </row>
    <row r="228" spans="1:9" s="13" customFormat="1" ht="15" x14ac:dyDescent="0.25">
      <c r="A228" s="23"/>
      <c r="B228" s="14" t="s">
        <v>199</v>
      </c>
      <c r="C228" s="15">
        <f t="shared" si="5"/>
        <v>44</v>
      </c>
      <c r="D228" s="16">
        <v>2</v>
      </c>
      <c r="E228" s="17">
        <v>42</v>
      </c>
      <c r="F228" s="27"/>
      <c r="G228" s="18"/>
      <c r="H228" s="18"/>
      <c r="I228" s="18"/>
    </row>
    <row r="229" spans="1:9" s="13" customFormat="1" ht="15" x14ac:dyDescent="0.25">
      <c r="A229" s="23"/>
      <c r="B229" s="14" t="s">
        <v>200</v>
      </c>
      <c r="C229" s="15">
        <f t="shared" si="5"/>
        <v>31</v>
      </c>
      <c r="D229" s="16">
        <v>2</v>
      </c>
      <c r="E229" s="17">
        <v>29</v>
      </c>
      <c r="F229" s="27"/>
      <c r="G229" s="18"/>
      <c r="H229" s="18"/>
      <c r="I229" s="18"/>
    </row>
    <row r="230" spans="1:9" s="13" customFormat="1" ht="15" x14ac:dyDescent="0.25">
      <c r="A230" s="23"/>
      <c r="B230" s="14" t="s">
        <v>201</v>
      </c>
      <c r="C230" s="15">
        <f t="shared" si="5"/>
        <v>27</v>
      </c>
      <c r="D230" s="16">
        <v>9</v>
      </c>
      <c r="E230" s="17">
        <v>18</v>
      </c>
      <c r="F230" s="27"/>
      <c r="G230" s="18"/>
      <c r="H230" s="18"/>
      <c r="I230" s="18"/>
    </row>
    <row r="231" spans="1:9" s="13" customFormat="1" ht="29.25" x14ac:dyDescent="0.25">
      <c r="A231" s="23"/>
      <c r="B231" s="46" t="s">
        <v>172</v>
      </c>
      <c r="C231" s="15">
        <f t="shared" si="5"/>
        <v>41</v>
      </c>
      <c r="D231" s="16">
        <v>5</v>
      </c>
      <c r="E231" s="17">
        <v>36</v>
      </c>
      <c r="F231" s="27"/>
      <c r="G231" s="18"/>
      <c r="H231" s="18"/>
      <c r="I231" s="18"/>
    </row>
    <row r="232" spans="1:9" s="13" customFormat="1" ht="15" x14ac:dyDescent="0.25">
      <c r="A232" s="23"/>
      <c r="B232" s="14"/>
      <c r="C232" s="10"/>
      <c r="D232" s="16"/>
      <c r="E232" s="17"/>
      <c r="F232" s="27"/>
      <c r="G232" s="18"/>
      <c r="H232" s="18"/>
      <c r="I232" s="18"/>
    </row>
    <row r="233" spans="1:9" s="13" customFormat="1" ht="15" x14ac:dyDescent="0.25">
      <c r="A233" s="49" t="s">
        <v>143</v>
      </c>
      <c r="B233" s="14"/>
      <c r="C233" s="10">
        <f t="shared" si="5"/>
        <v>10</v>
      </c>
      <c r="D233" s="25">
        <f>D234</f>
        <v>5</v>
      </c>
      <c r="E233" s="26">
        <f>E234</f>
        <v>5</v>
      </c>
      <c r="F233" s="27"/>
      <c r="G233" s="18"/>
      <c r="H233" s="18"/>
      <c r="I233" s="18"/>
    </row>
    <row r="234" spans="1:9" s="13" customFormat="1" ht="15" x14ac:dyDescent="0.25">
      <c r="B234" s="14" t="s">
        <v>115</v>
      </c>
      <c r="C234" s="15">
        <f t="shared" si="5"/>
        <v>10</v>
      </c>
      <c r="D234" s="16">
        <v>5</v>
      </c>
      <c r="E234" s="17">
        <v>5</v>
      </c>
      <c r="F234" s="27"/>
      <c r="G234" s="18"/>
      <c r="H234" s="18"/>
      <c r="I234" s="18"/>
    </row>
    <row r="235" spans="1:9" s="13" customFormat="1" ht="15" x14ac:dyDescent="0.25">
      <c r="A235" s="23"/>
      <c r="B235" s="14"/>
      <c r="C235" s="10"/>
      <c r="D235" s="16"/>
      <c r="E235" s="17"/>
      <c r="F235" s="27"/>
      <c r="G235" s="18"/>
      <c r="H235" s="18"/>
      <c r="I235" s="18"/>
    </row>
    <row r="236" spans="1:9" s="13" customFormat="1" ht="15" x14ac:dyDescent="0.25">
      <c r="A236" s="49" t="s">
        <v>144</v>
      </c>
      <c r="B236" s="14"/>
      <c r="C236" s="25">
        <f t="shared" ref="C236:C283" si="6">SUM(D236+E236)</f>
        <v>43</v>
      </c>
      <c r="D236" s="25">
        <f>SUM(D237:D238)</f>
        <v>8</v>
      </c>
      <c r="E236" s="26">
        <f>SUM(E237:E238)</f>
        <v>35</v>
      </c>
      <c r="F236" s="27"/>
      <c r="G236" s="18"/>
      <c r="H236" s="18"/>
      <c r="I236" s="18"/>
    </row>
    <row r="237" spans="1:9" s="13" customFormat="1" ht="15" x14ac:dyDescent="0.25">
      <c r="B237" s="14" t="s">
        <v>88</v>
      </c>
      <c r="C237" s="15">
        <f t="shared" si="6"/>
        <v>34</v>
      </c>
      <c r="D237" s="16">
        <v>5</v>
      </c>
      <c r="E237" s="17">
        <v>29</v>
      </c>
      <c r="F237" s="27"/>
      <c r="G237" s="18"/>
      <c r="H237" s="18"/>
      <c r="I237" s="18"/>
    </row>
    <row r="238" spans="1:9" s="13" customFormat="1" ht="15" x14ac:dyDescent="0.25">
      <c r="A238" s="23"/>
      <c r="B238" s="14" t="s">
        <v>62</v>
      </c>
      <c r="C238" s="15">
        <f t="shared" si="6"/>
        <v>9</v>
      </c>
      <c r="D238" s="16">
        <v>3</v>
      </c>
      <c r="E238" s="17">
        <v>6</v>
      </c>
      <c r="F238" s="27"/>
      <c r="G238" s="18"/>
      <c r="H238" s="18"/>
      <c r="I238" s="18"/>
    </row>
    <row r="239" spans="1:9" s="13" customFormat="1" ht="15" x14ac:dyDescent="0.25">
      <c r="A239" s="23"/>
      <c r="B239" s="14"/>
      <c r="C239" s="10"/>
      <c r="D239" s="16"/>
      <c r="E239" s="17"/>
      <c r="F239" s="27"/>
      <c r="G239" s="18"/>
      <c r="H239" s="18"/>
      <c r="I239" s="18"/>
    </row>
    <row r="240" spans="1:9" s="13" customFormat="1" ht="15" x14ac:dyDescent="0.25">
      <c r="A240" s="49" t="s">
        <v>145</v>
      </c>
      <c r="B240" s="14"/>
      <c r="C240" s="10">
        <f t="shared" si="6"/>
        <v>114</v>
      </c>
      <c r="D240" s="25">
        <f>SUM(D241:D243)</f>
        <v>37</v>
      </c>
      <c r="E240" s="26">
        <f>SUM(E241:E243)</f>
        <v>77</v>
      </c>
      <c r="F240" s="27"/>
      <c r="G240" s="18"/>
      <c r="H240" s="18"/>
      <c r="I240" s="18"/>
    </row>
    <row r="241" spans="1:11" s="13" customFormat="1" ht="15" x14ac:dyDescent="0.25">
      <c r="B241" s="14" t="s">
        <v>108</v>
      </c>
      <c r="C241" s="15">
        <f>SUM(E241)</f>
        <v>31</v>
      </c>
      <c r="D241" s="16" t="s">
        <v>212</v>
      </c>
      <c r="E241" s="17">
        <v>31</v>
      </c>
      <c r="F241" s="27"/>
      <c r="G241" s="18"/>
      <c r="H241" s="18"/>
      <c r="I241" s="18"/>
    </row>
    <row r="242" spans="1:11" s="13" customFormat="1" ht="15" x14ac:dyDescent="0.25">
      <c r="A242" s="23"/>
      <c r="B242" s="46" t="s">
        <v>114</v>
      </c>
      <c r="C242" s="15">
        <f t="shared" si="6"/>
        <v>28</v>
      </c>
      <c r="D242" s="16">
        <v>9</v>
      </c>
      <c r="E242" s="17">
        <v>19</v>
      </c>
      <c r="F242" s="27"/>
      <c r="G242" s="18"/>
      <c r="H242" s="18"/>
      <c r="I242" s="18"/>
    </row>
    <row r="243" spans="1:11" s="13" customFormat="1" ht="15" x14ac:dyDescent="0.25">
      <c r="A243" s="23"/>
      <c r="B243" s="14" t="s">
        <v>119</v>
      </c>
      <c r="C243" s="15">
        <f t="shared" si="6"/>
        <v>55</v>
      </c>
      <c r="D243" s="16">
        <v>28</v>
      </c>
      <c r="E243" s="17">
        <v>27</v>
      </c>
      <c r="F243" s="27"/>
      <c r="G243" s="18"/>
      <c r="H243" s="18"/>
      <c r="I243" s="18"/>
    </row>
    <row r="244" spans="1:11" s="13" customFormat="1" ht="15" x14ac:dyDescent="0.25">
      <c r="A244" s="23"/>
      <c r="B244" s="14"/>
      <c r="C244" s="10"/>
      <c r="D244" s="10"/>
      <c r="E244" s="11"/>
      <c r="F244" s="27"/>
      <c r="G244" s="18"/>
      <c r="H244" s="18"/>
      <c r="I244" s="18"/>
    </row>
    <row r="245" spans="1:11" ht="15" x14ac:dyDescent="0.25">
      <c r="A245" s="49" t="s">
        <v>149</v>
      </c>
      <c r="B245" s="43"/>
      <c r="C245" s="10">
        <f t="shared" si="6"/>
        <v>194</v>
      </c>
      <c r="D245" s="25">
        <f>SUM(D246:D253)</f>
        <v>51</v>
      </c>
      <c r="E245" s="26">
        <f>SUM(E246:E253)</f>
        <v>143</v>
      </c>
    </row>
    <row r="246" spans="1:11" s="13" customFormat="1" ht="15" x14ac:dyDescent="0.25">
      <c r="B246" s="14" t="s">
        <v>53</v>
      </c>
      <c r="C246" s="15">
        <f t="shared" si="6"/>
        <v>16</v>
      </c>
      <c r="D246" s="16">
        <v>2</v>
      </c>
      <c r="E246" s="17">
        <v>14</v>
      </c>
      <c r="F246" s="32"/>
      <c r="G246" s="33"/>
      <c r="H246" s="33"/>
      <c r="I246" s="33"/>
      <c r="J246" s="34"/>
      <c r="K246" s="34"/>
    </row>
    <row r="247" spans="1:11" s="13" customFormat="1" ht="15" x14ac:dyDescent="0.25">
      <c r="A247" s="23"/>
      <c r="B247" s="14" t="s">
        <v>67</v>
      </c>
      <c r="C247" s="15">
        <f t="shared" si="6"/>
        <v>9</v>
      </c>
      <c r="D247" s="16">
        <v>1</v>
      </c>
      <c r="E247" s="17">
        <v>8</v>
      </c>
      <c r="F247" s="27"/>
      <c r="G247" s="18"/>
      <c r="H247" s="18"/>
      <c r="I247" s="18"/>
    </row>
    <row r="248" spans="1:11" s="13" customFormat="1" ht="15" x14ac:dyDescent="0.25">
      <c r="A248" s="23"/>
      <c r="B248" s="14" t="s">
        <v>100</v>
      </c>
      <c r="C248" s="15">
        <f>SUM(E248)</f>
        <v>14</v>
      </c>
      <c r="D248" s="16" t="s">
        <v>212</v>
      </c>
      <c r="E248" s="17">
        <v>14</v>
      </c>
      <c r="F248" s="27"/>
      <c r="G248" s="18"/>
      <c r="H248" s="18"/>
      <c r="I248" s="18"/>
    </row>
    <row r="249" spans="1:11" s="13" customFormat="1" ht="15" x14ac:dyDescent="0.25">
      <c r="A249" s="23"/>
      <c r="B249" s="14" t="s">
        <v>59</v>
      </c>
      <c r="C249" s="15">
        <f t="shared" si="6"/>
        <v>28</v>
      </c>
      <c r="D249" s="16">
        <v>11</v>
      </c>
      <c r="E249" s="17">
        <v>17</v>
      </c>
      <c r="F249" s="27"/>
      <c r="G249" s="18"/>
      <c r="H249" s="18"/>
      <c r="I249" s="18"/>
    </row>
    <row r="250" spans="1:11" s="13" customFormat="1" ht="15" x14ac:dyDescent="0.25">
      <c r="A250" s="23"/>
      <c r="B250" s="14" t="s">
        <v>69</v>
      </c>
      <c r="C250" s="15">
        <f t="shared" si="6"/>
        <v>30</v>
      </c>
      <c r="D250" s="16">
        <v>6</v>
      </c>
      <c r="E250" s="17">
        <v>24</v>
      </c>
      <c r="F250" s="27"/>
      <c r="G250" s="18"/>
      <c r="H250" s="18"/>
      <c r="I250" s="18"/>
    </row>
    <row r="251" spans="1:11" s="13" customFormat="1" ht="15" x14ac:dyDescent="0.25">
      <c r="A251" s="23"/>
      <c r="B251" s="14" t="s">
        <v>86</v>
      </c>
      <c r="C251" s="15">
        <f t="shared" si="6"/>
        <v>77</v>
      </c>
      <c r="D251" s="16">
        <v>28</v>
      </c>
      <c r="E251" s="17">
        <v>49</v>
      </c>
      <c r="F251" s="27"/>
      <c r="G251" s="18"/>
      <c r="H251" s="18"/>
      <c r="I251" s="18"/>
    </row>
    <row r="252" spans="1:11" s="13" customFormat="1" ht="15" x14ac:dyDescent="0.25">
      <c r="A252" s="23"/>
      <c r="B252" s="14" t="s">
        <v>102</v>
      </c>
      <c r="C252" s="15">
        <f t="shared" si="6"/>
        <v>7</v>
      </c>
      <c r="D252" s="16">
        <v>1</v>
      </c>
      <c r="E252" s="17">
        <v>6</v>
      </c>
      <c r="F252" s="27"/>
      <c r="G252" s="18"/>
      <c r="H252" s="18"/>
      <c r="I252" s="18"/>
    </row>
    <row r="253" spans="1:11" s="13" customFormat="1" ht="15" x14ac:dyDescent="0.25">
      <c r="A253" s="23"/>
      <c r="B253" s="14" t="s">
        <v>116</v>
      </c>
      <c r="C253" s="15">
        <f t="shared" si="6"/>
        <v>13</v>
      </c>
      <c r="D253" s="16">
        <v>2</v>
      </c>
      <c r="E253" s="17">
        <v>11</v>
      </c>
      <c r="F253" s="27"/>
      <c r="G253" s="18"/>
      <c r="H253" s="18"/>
      <c r="I253" s="18"/>
    </row>
    <row r="254" spans="1:11" s="13" customFormat="1" ht="15" x14ac:dyDescent="0.25">
      <c r="A254" s="23"/>
      <c r="B254" s="14"/>
      <c r="C254" s="15"/>
      <c r="D254" s="16"/>
      <c r="E254" s="17"/>
      <c r="F254" s="27"/>
      <c r="G254" s="18"/>
      <c r="H254" s="18"/>
      <c r="I254" s="18"/>
    </row>
    <row r="255" spans="1:11" s="13" customFormat="1" ht="15" x14ac:dyDescent="0.25">
      <c r="A255" s="97" t="s">
        <v>165</v>
      </c>
      <c r="B255" s="98"/>
      <c r="C255" s="10">
        <f t="shared" si="6"/>
        <v>27</v>
      </c>
      <c r="D255" s="25">
        <f>SUM(D257+D260)</f>
        <v>4</v>
      </c>
      <c r="E255" s="26">
        <f>SUM(E257+E260)</f>
        <v>23</v>
      </c>
      <c r="F255" s="27"/>
      <c r="G255" s="18"/>
      <c r="H255" s="18"/>
      <c r="I255" s="18"/>
    </row>
    <row r="256" spans="1:11" s="13" customFormat="1" ht="15" x14ac:dyDescent="0.25">
      <c r="A256" s="44"/>
      <c r="B256" s="45"/>
      <c r="C256" s="10"/>
      <c r="D256" s="16"/>
      <c r="E256" s="17"/>
      <c r="F256" s="27"/>
      <c r="G256" s="18"/>
      <c r="H256" s="18"/>
      <c r="I256" s="18"/>
    </row>
    <row r="257" spans="1:9" s="13" customFormat="1" ht="15" x14ac:dyDescent="0.25">
      <c r="A257" s="49" t="s">
        <v>206</v>
      </c>
      <c r="B257" s="14"/>
      <c r="C257" s="10">
        <f t="shared" si="6"/>
        <v>20</v>
      </c>
      <c r="D257" s="25">
        <f>D258</f>
        <v>2</v>
      </c>
      <c r="E257" s="26">
        <f>E258</f>
        <v>18</v>
      </c>
      <c r="F257" s="27"/>
      <c r="G257" s="18"/>
      <c r="H257" s="18"/>
      <c r="I257" s="18"/>
    </row>
    <row r="258" spans="1:9" s="13" customFormat="1" ht="15" x14ac:dyDescent="0.25">
      <c r="B258" s="14" t="s">
        <v>84</v>
      </c>
      <c r="C258" s="15">
        <f t="shared" si="6"/>
        <v>20</v>
      </c>
      <c r="D258" s="16">
        <v>2</v>
      </c>
      <c r="E258" s="17">
        <v>18</v>
      </c>
      <c r="F258" s="27"/>
      <c r="G258" s="18"/>
      <c r="H258" s="18"/>
      <c r="I258" s="18"/>
    </row>
    <row r="259" spans="1:9" s="13" customFormat="1" ht="15" x14ac:dyDescent="0.25">
      <c r="B259" s="14"/>
      <c r="C259" s="10"/>
      <c r="D259" s="16"/>
      <c r="E259" s="17"/>
      <c r="F259" s="27"/>
      <c r="G259" s="18"/>
      <c r="H259" s="18"/>
      <c r="I259" s="18"/>
    </row>
    <row r="260" spans="1:9" ht="15" x14ac:dyDescent="0.25">
      <c r="A260" s="49" t="s">
        <v>205</v>
      </c>
      <c r="B260" s="43"/>
      <c r="C260" s="10">
        <f>SUM(D260+E260)</f>
        <v>7</v>
      </c>
      <c r="D260" s="25">
        <f>D261</f>
        <v>2</v>
      </c>
      <c r="E260" s="26">
        <f>E261</f>
        <v>5</v>
      </c>
    </row>
    <row r="261" spans="1:9" s="13" customFormat="1" ht="14.25" customHeight="1" x14ac:dyDescent="0.25">
      <c r="B261" s="46" t="s">
        <v>101</v>
      </c>
      <c r="C261" s="15">
        <f>SUM(D261+E261)</f>
        <v>7</v>
      </c>
      <c r="D261" s="16">
        <v>2</v>
      </c>
      <c r="E261" s="17">
        <v>5</v>
      </c>
      <c r="F261" s="27"/>
      <c r="G261" s="18"/>
      <c r="H261" s="18"/>
      <c r="I261" s="18"/>
    </row>
    <row r="262" spans="1:9" s="13" customFormat="1" ht="15" x14ac:dyDescent="0.25">
      <c r="B262" s="14"/>
      <c r="C262" s="10"/>
      <c r="D262" s="16"/>
      <c r="E262" s="17"/>
      <c r="F262" s="27"/>
      <c r="G262" s="18"/>
      <c r="H262" s="18"/>
      <c r="I262" s="18"/>
    </row>
    <row r="263" spans="1:9" s="13" customFormat="1" ht="15" x14ac:dyDescent="0.25">
      <c r="A263" s="49" t="s">
        <v>150</v>
      </c>
      <c r="B263" s="14"/>
      <c r="C263" s="10">
        <f t="shared" si="6"/>
        <v>97</v>
      </c>
      <c r="D263" s="25">
        <f>SUM(D264:D266)</f>
        <v>26</v>
      </c>
      <c r="E263" s="26">
        <f>SUM(E264:E266)</f>
        <v>71</v>
      </c>
      <c r="F263" s="27"/>
      <c r="G263" s="18"/>
      <c r="H263" s="18"/>
      <c r="I263" s="18"/>
    </row>
    <row r="264" spans="1:9" s="13" customFormat="1" ht="15" x14ac:dyDescent="0.25">
      <c r="B264" s="14" t="s">
        <v>162</v>
      </c>
      <c r="C264" s="15">
        <f t="shared" si="6"/>
        <v>36</v>
      </c>
      <c r="D264" s="16">
        <v>11</v>
      </c>
      <c r="E264" s="17">
        <v>25</v>
      </c>
      <c r="F264" s="27"/>
      <c r="G264" s="18"/>
      <c r="H264" s="18"/>
      <c r="I264" s="18"/>
    </row>
    <row r="265" spans="1:9" s="13" customFormat="1" ht="15" x14ac:dyDescent="0.25">
      <c r="A265" s="23"/>
      <c r="B265" s="14" t="s">
        <v>70</v>
      </c>
      <c r="C265" s="15">
        <f t="shared" si="6"/>
        <v>33</v>
      </c>
      <c r="D265" s="16">
        <v>12</v>
      </c>
      <c r="E265" s="17">
        <v>21</v>
      </c>
      <c r="F265" s="27"/>
      <c r="G265" s="18"/>
      <c r="H265" s="18"/>
      <c r="I265" s="18"/>
    </row>
    <row r="266" spans="1:9" s="13" customFormat="1" ht="15" x14ac:dyDescent="0.25">
      <c r="A266" s="23"/>
      <c r="B266" s="14" t="s">
        <v>94</v>
      </c>
      <c r="C266" s="15">
        <f t="shared" si="6"/>
        <v>28</v>
      </c>
      <c r="D266" s="16">
        <v>3</v>
      </c>
      <c r="E266" s="17">
        <v>25</v>
      </c>
      <c r="F266" s="27"/>
      <c r="G266" s="18"/>
      <c r="H266" s="18"/>
      <c r="I266" s="18"/>
    </row>
    <row r="267" spans="1:9" s="13" customFormat="1" ht="15" x14ac:dyDescent="0.25">
      <c r="A267" s="23"/>
      <c r="B267" s="14"/>
      <c r="C267" s="10"/>
      <c r="D267" s="16"/>
      <c r="E267" s="17"/>
      <c r="F267" s="27"/>
      <c r="G267" s="18"/>
      <c r="H267" s="18"/>
      <c r="I267" s="18"/>
    </row>
    <row r="268" spans="1:9" s="13" customFormat="1" ht="15" x14ac:dyDescent="0.25">
      <c r="A268" s="49" t="s">
        <v>148</v>
      </c>
      <c r="B268" s="14"/>
      <c r="C268" s="10">
        <f t="shared" si="6"/>
        <v>24</v>
      </c>
      <c r="D268" s="25">
        <f>SUM(D269:D270)</f>
        <v>7</v>
      </c>
      <c r="E268" s="26">
        <f>SUM(E269:E270)</f>
        <v>17</v>
      </c>
      <c r="F268" s="27"/>
      <c r="G268" s="18"/>
      <c r="H268" s="18"/>
      <c r="I268" s="18"/>
    </row>
    <row r="269" spans="1:9" s="13" customFormat="1" ht="15" x14ac:dyDescent="0.25">
      <c r="B269" s="14" t="s">
        <v>64</v>
      </c>
      <c r="C269" s="15">
        <f t="shared" si="6"/>
        <v>12</v>
      </c>
      <c r="D269" s="16">
        <v>3</v>
      </c>
      <c r="E269" s="17">
        <v>9</v>
      </c>
      <c r="F269" s="27"/>
      <c r="G269" s="18"/>
      <c r="H269" s="18"/>
      <c r="I269" s="18"/>
    </row>
    <row r="270" spans="1:9" s="13" customFormat="1" ht="15" x14ac:dyDescent="0.25">
      <c r="A270" s="31"/>
      <c r="B270" s="14" t="s">
        <v>173</v>
      </c>
      <c r="C270" s="15">
        <f t="shared" si="6"/>
        <v>12</v>
      </c>
      <c r="D270" s="16">
        <v>4</v>
      </c>
      <c r="E270" s="17">
        <v>8</v>
      </c>
      <c r="F270" s="27"/>
      <c r="G270" s="18"/>
      <c r="H270" s="18"/>
      <c r="I270" s="18"/>
    </row>
    <row r="271" spans="1:9" s="13" customFormat="1" ht="15" x14ac:dyDescent="0.25">
      <c r="A271" s="31"/>
      <c r="B271" s="37"/>
      <c r="C271" s="10"/>
      <c r="D271" s="16"/>
      <c r="E271" s="17"/>
      <c r="F271" s="27"/>
      <c r="G271" s="18"/>
      <c r="H271" s="18"/>
      <c r="I271" s="18"/>
    </row>
    <row r="272" spans="1:9" s="13" customFormat="1" ht="15" x14ac:dyDescent="0.25">
      <c r="A272" s="49" t="s">
        <v>146</v>
      </c>
      <c r="B272" s="14"/>
      <c r="C272" s="10">
        <f t="shared" si="6"/>
        <v>82</v>
      </c>
      <c r="D272" s="25">
        <f>SUM(D273:D275)</f>
        <v>34</v>
      </c>
      <c r="E272" s="26">
        <f>SUM(E273:E275)</f>
        <v>48</v>
      </c>
      <c r="F272" s="27"/>
      <c r="G272" s="18"/>
      <c r="H272" s="18"/>
      <c r="I272" s="18"/>
    </row>
    <row r="273" spans="1:9" s="13" customFormat="1" ht="15" x14ac:dyDescent="0.25">
      <c r="B273" s="14" t="s">
        <v>92</v>
      </c>
      <c r="C273" s="15">
        <f t="shared" si="6"/>
        <v>33</v>
      </c>
      <c r="D273" s="16">
        <v>13</v>
      </c>
      <c r="E273" s="17">
        <v>20</v>
      </c>
      <c r="F273" s="27"/>
      <c r="G273" s="18"/>
      <c r="H273" s="18"/>
      <c r="I273" s="18"/>
    </row>
    <row r="274" spans="1:9" s="13" customFormat="1" ht="15" x14ac:dyDescent="0.25">
      <c r="A274" s="23"/>
      <c r="B274" s="14" t="s">
        <v>202</v>
      </c>
      <c r="C274" s="15">
        <f t="shared" si="6"/>
        <v>25</v>
      </c>
      <c r="D274" s="16">
        <v>10</v>
      </c>
      <c r="E274" s="17">
        <v>15</v>
      </c>
      <c r="F274" s="27"/>
      <c r="G274" s="18"/>
      <c r="H274" s="18"/>
      <c r="I274" s="18"/>
    </row>
    <row r="275" spans="1:9" s="13" customFormat="1" ht="15" x14ac:dyDescent="0.25">
      <c r="A275" s="23"/>
      <c r="B275" s="14" t="s">
        <v>203</v>
      </c>
      <c r="C275" s="15">
        <f t="shared" si="6"/>
        <v>24</v>
      </c>
      <c r="D275" s="16">
        <v>11</v>
      </c>
      <c r="E275" s="17">
        <v>13</v>
      </c>
      <c r="F275" s="27"/>
      <c r="G275" s="18"/>
      <c r="H275" s="18"/>
      <c r="I275" s="18"/>
    </row>
    <row r="276" spans="1:9" s="13" customFormat="1" ht="15" x14ac:dyDescent="0.25">
      <c r="A276" s="23"/>
      <c r="B276" s="14"/>
      <c r="C276" s="10"/>
      <c r="D276" s="16"/>
      <c r="E276" s="17"/>
      <c r="F276" s="27"/>
      <c r="G276" s="18"/>
      <c r="H276" s="18"/>
      <c r="I276" s="18"/>
    </row>
    <row r="277" spans="1:9" ht="15" x14ac:dyDescent="0.25">
      <c r="A277" s="49" t="s">
        <v>147</v>
      </c>
      <c r="B277" s="43"/>
      <c r="C277" s="10">
        <f t="shared" si="6"/>
        <v>111</v>
      </c>
      <c r="D277" s="25">
        <f>SUM(D278:D280)</f>
        <v>49</v>
      </c>
      <c r="E277" s="26">
        <f>SUM(E278:E280)</f>
        <v>62</v>
      </c>
    </row>
    <row r="278" spans="1:9" s="13" customFormat="1" ht="15" x14ac:dyDescent="0.25">
      <c r="B278" s="14" t="s">
        <v>96</v>
      </c>
      <c r="C278" s="15">
        <f t="shared" si="6"/>
        <v>47</v>
      </c>
      <c r="D278" s="16">
        <v>22</v>
      </c>
      <c r="E278" s="17">
        <v>25</v>
      </c>
      <c r="F278" s="27"/>
      <c r="G278" s="27"/>
      <c r="H278" s="27"/>
      <c r="I278" s="18"/>
    </row>
    <row r="279" spans="1:9" s="13" customFormat="1" ht="15" x14ac:dyDescent="0.25">
      <c r="A279" s="23"/>
      <c r="B279" s="14" t="s">
        <v>161</v>
      </c>
      <c r="C279" s="15">
        <f t="shared" si="6"/>
        <v>36</v>
      </c>
      <c r="D279" s="16">
        <v>16</v>
      </c>
      <c r="E279" s="17">
        <v>20</v>
      </c>
      <c r="F279" s="27"/>
      <c r="G279" s="18"/>
      <c r="H279" s="18"/>
      <c r="I279" s="18"/>
    </row>
    <row r="280" spans="1:9" s="13" customFormat="1" ht="15" x14ac:dyDescent="0.25">
      <c r="A280" s="23"/>
      <c r="B280" s="14" t="s">
        <v>95</v>
      </c>
      <c r="C280" s="15">
        <f t="shared" si="6"/>
        <v>28</v>
      </c>
      <c r="D280" s="16">
        <v>11</v>
      </c>
      <c r="E280" s="17">
        <v>17</v>
      </c>
      <c r="F280" s="27"/>
      <c r="G280" s="18"/>
      <c r="H280" s="18"/>
      <c r="I280" s="18"/>
    </row>
    <row r="281" spans="1:9" s="13" customFormat="1" ht="15" x14ac:dyDescent="0.25">
      <c r="A281" s="23"/>
      <c r="B281" s="23"/>
      <c r="C281" s="15"/>
      <c r="D281" s="69"/>
      <c r="F281" s="27"/>
      <c r="G281" s="18"/>
      <c r="H281" s="18"/>
      <c r="I281" s="18"/>
    </row>
    <row r="282" spans="1:9" s="13" customFormat="1" ht="15.75" x14ac:dyDescent="0.25">
      <c r="A282" s="78" t="s">
        <v>177</v>
      </c>
      <c r="B282" s="14"/>
      <c r="C282" s="10">
        <f>C283</f>
        <v>8</v>
      </c>
      <c r="D282" s="10">
        <f t="shared" ref="D282:E282" si="7">D283</f>
        <v>3</v>
      </c>
      <c r="E282" s="68">
        <f t="shared" si="7"/>
        <v>5</v>
      </c>
      <c r="F282" s="27"/>
      <c r="G282" s="18"/>
      <c r="H282" s="18"/>
      <c r="I282" s="18"/>
    </row>
    <row r="283" spans="1:9" s="13" customFormat="1" ht="15.75" x14ac:dyDescent="0.25">
      <c r="A283" s="60"/>
      <c r="B283" s="61" t="s">
        <v>179</v>
      </c>
      <c r="C283" s="62">
        <f t="shared" si="6"/>
        <v>8</v>
      </c>
      <c r="D283" s="70">
        <v>3</v>
      </c>
      <c r="E283" s="63">
        <v>5</v>
      </c>
      <c r="F283" s="27"/>
      <c r="G283" s="18"/>
      <c r="H283" s="18"/>
      <c r="I283" s="18"/>
    </row>
    <row r="284" spans="1:9" s="13" customFormat="1" ht="15" x14ac:dyDescent="0.25">
      <c r="A284" s="23"/>
      <c r="B284" s="23"/>
      <c r="C284" s="48"/>
      <c r="F284" s="27"/>
      <c r="G284" s="18"/>
      <c r="H284" s="18"/>
      <c r="I284" s="18"/>
    </row>
    <row r="285" spans="1:9" s="13" customFormat="1" ht="18" customHeight="1" x14ac:dyDescent="0.25">
      <c r="A285" s="45" t="s">
        <v>209</v>
      </c>
      <c r="B285" s="23"/>
      <c r="F285" s="27"/>
      <c r="G285" s="18"/>
      <c r="H285" s="18"/>
      <c r="I285" s="18"/>
    </row>
    <row r="286" spans="1:9" s="13" customFormat="1" ht="15" x14ac:dyDescent="0.25">
      <c r="A286" s="23"/>
      <c r="B286" s="23"/>
      <c r="F286" s="27"/>
      <c r="G286" s="18"/>
      <c r="H286" s="18"/>
      <c r="I286" s="18"/>
    </row>
    <row r="287" spans="1:9" s="13" customFormat="1" ht="15" x14ac:dyDescent="0.25">
      <c r="A287" s="23"/>
      <c r="B287" s="23"/>
      <c r="F287" s="27"/>
      <c r="G287" s="18"/>
      <c r="H287" s="18"/>
      <c r="I287" s="18"/>
    </row>
    <row r="288" spans="1:9" s="13" customFormat="1" ht="15" x14ac:dyDescent="0.25">
      <c r="A288" s="23"/>
      <c r="B288" s="23"/>
      <c r="F288" s="27"/>
      <c r="G288" s="18"/>
      <c r="H288" s="18"/>
      <c r="I288" s="18"/>
    </row>
    <row r="289" spans="1:9" s="13" customFormat="1" ht="15" x14ac:dyDescent="0.25">
      <c r="A289" s="23"/>
      <c r="B289" s="23"/>
      <c r="F289" s="27"/>
      <c r="G289" s="18"/>
      <c r="H289" s="18"/>
      <c r="I289" s="18"/>
    </row>
    <row r="290" spans="1:9" s="13" customFormat="1" ht="15" x14ac:dyDescent="0.25">
      <c r="A290" s="23"/>
      <c r="B290" s="23"/>
      <c r="F290" s="27"/>
      <c r="G290" s="18"/>
      <c r="H290" s="18"/>
      <c r="I290" s="18"/>
    </row>
    <row r="291" spans="1:9" s="13" customFormat="1" ht="15" x14ac:dyDescent="0.25">
      <c r="A291" s="23"/>
      <c r="B291" s="23"/>
      <c r="F291" s="27"/>
      <c r="G291" s="18"/>
      <c r="H291" s="18"/>
      <c r="I291" s="18"/>
    </row>
    <row r="292" spans="1:9" s="13" customFormat="1" ht="15" x14ac:dyDescent="0.25">
      <c r="A292" s="23"/>
      <c r="B292" s="23"/>
      <c r="F292" s="27"/>
      <c r="G292" s="18"/>
      <c r="H292" s="18"/>
      <c r="I292" s="18"/>
    </row>
    <row r="293" spans="1:9" s="13" customFormat="1" ht="15" x14ac:dyDescent="0.25">
      <c r="A293" s="23"/>
      <c r="B293" s="23"/>
      <c r="F293" s="27"/>
      <c r="G293" s="18"/>
      <c r="H293" s="18"/>
      <c r="I293" s="18"/>
    </row>
  </sheetData>
  <sortState xmlns:xlrd2="http://schemas.microsoft.com/office/spreadsheetml/2017/richdata2" ref="A2:P221">
    <sortCondition ref="A2:A221"/>
  </sortState>
  <mergeCells count="15">
    <mergeCell ref="A10:B10"/>
    <mergeCell ref="A93:B93"/>
    <mergeCell ref="A95:B95"/>
    <mergeCell ref="A255:B255"/>
    <mergeCell ref="A52:B52"/>
    <mergeCell ref="A83:B83"/>
    <mergeCell ref="A49:B49"/>
    <mergeCell ref="A177:B177"/>
    <mergeCell ref="A8:B8"/>
    <mergeCell ref="A5:B6"/>
    <mergeCell ref="C5:C6"/>
    <mergeCell ref="D5:E5"/>
    <mergeCell ref="A1:E1"/>
    <mergeCell ref="A2:E2"/>
    <mergeCell ref="A3:E3"/>
  </mergeCells>
  <pageMargins left="0.39370078740157483" right="0.19685039370078741" top="0.39370078740157483" bottom="0.19685039370078741" header="0.31496062992125984" footer="0.31496062992125984"/>
  <pageSetup scale="7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CUADRO-14</vt:lpstr>
      <vt:lpstr>'CUADRO-14'!Área_de_impresión</vt:lpstr>
      <vt:lpstr>'CUADRO-14'!Títulos_a_imprimir</vt:lpstr>
    </vt:vector>
  </TitlesOfParts>
  <Company>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</dc:creator>
  <cp:lastModifiedBy>Full name</cp:lastModifiedBy>
  <cp:lastPrinted>2019-05-14T15:40:48Z</cp:lastPrinted>
  <dcterms:created xsi:type="dcterms:W3CDTF">2011-05-23T18:12:31Z</dcterms:created>
  <dcterms:modified xsi:type="dcterms:W3CDTF">2019-05-14T15:40:54Z</dcterms:modified>
</cp:coreProperties>
</file>