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Usuario\Desktop\Documents\BOLETIN-II-18\BOLETIN EXCEL-II-2018\"/>
    </mc:Choice>
  </mc:AlternateContent>
  <xr:revisionPtr revIDLastSave="0" documentId="13_ncr:1_{7BD72FF1-1719-4F3C-92CE-380C8742A2E3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Diplo -II 2018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1" i="4" l="1"/>
  <c r="C71" i="4"/>
  <c r="C24" i="4"/>
  <c r="D24" i="4"/>
  <c r="C130" i="4"/>
  <c r="D130" i="4"/>
  <c r="C203" i="4"/>
  <c r="D203" i="4"/>
  <c r="C214" i="4"/>
  <c r="D214" i="4"/>
  <c r="C218" i="4"/>
  <c r="D218" i="4"/>
  <c r="C241" i="4"/>
  <c r="D241" i="4"/>
  <c r="D28" i="4" l="1"/>
  <c r="B31" i="4"/>
  <c r="B57" i="4"/>
  <c r="B58" i="4"/>
  <c r="B61" i="4"/>
  <c r="B64" i="4"/>
  <c r="B145" i="4"/>
  <c r="B146" i="4"/>
  <c r="B226" i="4"/>
  <c r="B231" i="4"/>
  <c r="B228" i="4"/>
  <c r="B229" i="4"/>
  <c r="B219" i="4" l="1"/>
  <c r="B218" i="4" s="1"/>
  <c r="C198" i="4"/>
  <c r="D198" i="4"/>
  <c r="B201" i="4"/>
  <c r="B200" i="4"/>
  <c r="C148" i="4"/>
  <c r="D148" i="4"/>
  <c r="B150" i="4"/>
  <c r="B148" i="4" s="1"/>
  <c r="D63" i="4"/>
  <c r="C63" i="4"/>
  <c r="D60" i="4"/>
  <c r="C60" i="4"/>
  <c r="D59" i="4"/>
  <c r="B59" i="4" s="1"/>
  <c r="D65" i="4"/>
  <c r="C65" i="4"/>
  <c r="B16" i="4"/>
  <c r="B14" i="4" s="1"/>
  <c r="C14" i="4"/>
  <c r="D14" i="4"/>
  <c r="B20" i="4"/>
  <c r="B18" i="4" s="1"/>
  <c r="C18" i="4"/>
  <c r="D18" i="4"/>
  <c r="B99" i="4"/>
  <c r="D192" i="4"/>
  <c r="B43" i="4"/>
  <c r="B42" i="4" s="1"/>
  <c r="B52" i="4"/>
  <c r="B51" i="4" s="1"/>
  <c r="B49" i="4"/>
  <c r="B48" i="4" s="1"/>
  <c r="B46" i="4"/>
  <c r="B45" i="4" s="1"/>
  <c r="B40" i="4"/>
  <c r="B39" i="4" s="1"/>
  <c r="B37" i="4"/>
  <c r="B36" i="4" s="1"/>
  <c r="C51" i="4"/>
  <c r="D51" i="4"/>
  <c r="C48" i="4"/>
  <c r="D48" i="4"/>
  <c r="C45" i="4"/>
  <c r="D45" i="4"/>
  <c r="C42" i="4"/>
  <c r="D42" i="4"/>
  <c r="C39" i="4"/>
  <c r="D39" i="4"/>
  <c r="C36" i="4"/>
  <c r="D36" i="4"/>
  <c r="B230" i="4"/>
  <c r="B34" i="4" l="1"/>
  <c r="C34" i="4"/>
  <c r="D34" i="4"/>
  <c r="B235" i="4"/>
  <c r="D236" i="4"/>
  <c r="C236" i="4"/>
  <c r="C233" i="4" s="1"/>
  <c r="B144" i="4"/>
  <c r="B143" i="4"/>
  <c r="C117" i="4"/>
  <c r="D117" i="4"/>
  <c r="B121" i="4"/>
  <c r="C135" i="4"/>
  <c r="D135" i="4"/>
  <c r="B137" i="4"/>
  <c r="B135" i="4" s="1"/>
  <c r="C28" i="4"/>
  <c r="B32" i="4"/>
  <c r="B204" i="4"/>
  <c r="B203" i="4" s="1"/>
  <c r="B196" i="4"/>
  <c r="B194" i="4" s="1"/>
  <c r="C194" i="4"/>
  <c r="D194" i="4"/>
  <c r="C62" i="4"/>
  <c r="B186" i="4"/>
  <c r="B142" i="4"/>
  <c r="B227" i="4"/>
  <c r="C224" i="4"/>
  <c r="D224" i="4"/>
  <c r="B74" i="4"/>
  <c r="B236" i="4" l="1"/>
  <c r="D233" i="4"/>
  <c r="C54" i="4" l="1"/>
  <c r="D54" i="4"/>
  <c r="B234" i="4"/>
  <c r="B225" i="4"/>
  <c r="B224" i="4" s="1"/>
  <c r="B189" i="4"/>
  <c r="C110" i="4"/>
  <c r="D110" i="4"/>
  <c r="C107" i="4"/>
  <c r="D107" i="4"/>
  <c r="C104" i="4"/>
  <c r="D104" i="4"/>
  <c r="B233" i="4" l="1"/>
  <c r="D102" i="4"/>
  <c r="C102" i="4"/>
  <c r="B28" i="4"/>
  <c r="C152" i="4"/>
  <c r="D152" i="4"/>
  <c r="C139" i="4"/>
  <c r="D139" i="4"/>
  <c r="C182" i="4" l="1"/>
  <c r="D182" i="4"/>
  <c r="C123" i="4" l="1"/>
  <c r="D123" i="4"/>
  <c r="B188" i="4" l="1"/>
  <c r="B26" i="4" l="1"/>
  <c r="B24" i="4" s="1"/>
  <c r="B105" i="4"/>
  <c r="B104" i="4" s="1"/>
  <c r="B111" i="4"/>
  <c r="B110" i="4" s="1"/>
  <c r="B108" i="4"/>
  <c r="B107" i="4" s="1"/>
  <c r="D69" i="4"/>
  <c r="C69" i="4"/>
  <c r="B60" i="4"/>
  <c r="B62" i="4"/>
  <c r="B63" i="4"/>
  <c r="B102" i="4" l="1"/>
  <c r="B245" i="4"/>
  <c r="C211" i="4" l="1"/>
  <c r="C206" i="4" s="1"/>
  <c r="D211" i="4"/>
  <c r="D206" i="4" s="1"/>
  <c r="B212" i="4"/>
  <c r="B211" i="4" s="1"/>
  <c r="B209" i="4"/>
  <c r="B128" i="4"/>
  <c r="B120" i="4"/>
  <c r="C191" i="4"/>
  <c r="C180" i="4" s="1"/>
  <c r="D191" i="4"/>
  <c r="D180" i="4" s="1"/>
  <c r="B192" i="4"/>
  <c r="B191" i="4" s="1"/>
  <c r="B244" i="4"/>
  <c r="C67" i="4"/>
  <c r="C22" i="4" s="1"/>
  <c r="C11" i="4" s="1"/>
  <c r="D67" i="4"/>
  <c r="D22" i="4" s="1"/>
  <c r="D11" i="4" s="1"/>
  <c r="B69" i="4"/>
  <c r="B67" i="4" s="1"/>
  <c r="B208" i="4"/>
  <c r="B133" i="4"/>
  <c r="B183" i="4"/>
  <c r="B155" i="4"/>
  <c r="B154" i="4"/>
  <c r="B119" i="4"/>
  <c r="B184" i="4"/>
  <c r="B199" i="4"/>
  <c r="B198" i="4" s="1"/>
  <c r="B117" i="4" l="1"/>
  <c r="B152" i="4"/>
  <c r="B206" i="4"/>
  <c r="B182" i="4"/>
  <c r="B180" i="4" s="1"/>
  <c r="B125" i="4"/>
  <c r="B243" i="4"/>
  <c r="B241" i="4" s="1"/>
  <c r="C238" i="4" l="1"/>
  <c r="D238" i="4"/>
  <c r="D222" i="4" l="1"/>
  <c r="D114" i="4" s="1"/>
  <c r="C222" i="4"/>
  <c r="C114" i="4" s="1"/>
  <c r="B56" i="4"/>
  <c r="B65" i="4"/>
  <c r="B54" i="4" l="1"/>
  <c r="C9" i="4"/>
  <c r="B239" i="4"/>
  <c r="B238" i="4" s="1"/>
  <c r="B222" i="4" s="1"/>
  <c r="B216" i="4"/>
  <c r="B214" i="4" s="1"/>
  <c r="B141" i="4"/>
  <c r="B139" i="4" s="1"/>
  <c r="B132" i="4"/>
  <c r="B130" i="4" s="1"/>
  <c r="B126" i="4"/>
  <c r="B123" i="4" s="1"/>
  <c r="B73" i="4"/>
  <c r="B71" i="4" s="1"/>
  <c r="B114" i="4" l="1"/>
  <c r="B22" i="4"/>
  <c r="B11" i="4" s="1"/>
  <c r="D9" i="4"/>
  <c r="B9" i="4" l="1"/>
</calcChain>
</file>

<file path=xl/sharedStrings.xml><?xml version="1.0" encoding="utf-8"?>
<sst xmlns="http://schemas.openxmlformats.org/spreadsheetml/2006/main" count="166" uniqueCount="126">
  <si>
    <t>Total</t>
  </si>
  <si>
    <t>Mujeres</t>
  </si>
  <si>
    <t xml:space="preserve">Hombres </t>
  </si>
  <si>
    <t>TOTAL</t>
  </si>
  <si>
    <t>DIPLOMADOS</t>
  </si>
  <si>
    <t>CIENCIAS NATURALES, EXACTAS Y TECNOLOGÍA</t>
  </si>
  <si>
    <t>ECONOMÍA</t>
  </si>
  <si>
    <t>HUMANIDADES</t>
  </si>
  <si>
    <t>METODO CONSULTORES, S .A.</t>
  </si>
  <si>
    <t>CURSOS Y SEMINARIOS</t>
  </si>
  <si>
    <t xml:space="preserve"> </t>
  </si>
  <si>
    <t>UNIVERSIDAD DEL TRABAJO Y TERCERA EDAD</t>
  </si>
  <si>
    <t>Fuente: Vicerrectoria de Extensión</t>
  </si>
  <si>
    <t>VICERRECTORIA DE EXTENSIÓN (1)</t>
  </si>
  <si>
    <t>(1) Estos diplomados forman parte de convenios de la Universidad de Panamá con las empresas o instituciones descritas y son</t>
  </si>
  <si>
    <t xml:space="preserve">     administrados por la Vicerrectoria de Extensión a través de la Dirección de Educación Continua.</t>
  </si>
  <si>
    <t>PROCURADURÍA DE LA ADMINISTRACIÓN</t>
  </si>
  <si>
    <t>VICERRECTORIA DE EXTENSIÓN</t>
  </si>
  <si>
    <t xml:space="preserve">     Inglés A-1</t>
  </si>
  <si>
    <t xml:space="preserve">     Dirección Empresarial</t>
  </si>
  <si>
    <t xml:space="preserve">     Almacén, Bienes Patrimoniales y Control Interno en las Instituciones Públicas</t>
  </si>
  <si>
    <t xml:space="preserve">     El Folklore en Panamá, una Mirada hacia Nuestra Identidad Cultural</t>
  </si>
  <si>
    <t xml:space="preserve">     Temas Selectos de Química Orgánica, Bioquímica y Fisicoquímica</t>
  </si>
  <si>
    <t xml:space="preserve">     Introducción al Procesamiento de Datos con R y R Commander</t>
  </si>
  <si>
    <t>CENTROS REGIONALES</t>
  </si>
  <si>
    <t xml:space="preserve">     San Miguelito</t>
  </si>
  <si>
    <t xml:space="preserve">     El Control Interno y Riesgo, para Prevenir el Desabastecimiento de Medicamentos</t>
  </si>
  <si>
    <t xml:space="preserve">     Gestión del Recurso Humano, Discriminación y Mobbing (acoso laboral)</t>
  </si>
  <si>
    <t xml:space="preserve">ADMINISTRACIÓN DE EMPRESAS Y CONTABILIDAD </t>
  </si>
  <si>
    <t xml:space="preserve">     Ferias y Misiones Comerciales, Herramientas en Marketing para las Exportaciones</t>
  </si>
  <si>
    <t>CAMPUS VIRTUAL</t>
  </si>
  <si>
    <t xml:space="preserve">     Redes Sociales Aplicadas a la Docencia Superior</t>
  </si>
  <si>
    <t xml:space="preserve">     Producción de Videos Académicos para Entornos Virtuales de Aprendizaje</t>
  </si>
  <si>
    <t xml:space="preserve">      Metodología de la Educación Musical</t>
  </si>
  <si>
    <t xml:space="preserve">     Microsoft Excel (básico, intermedio, avanzado)</t>
  </si>
  <si>
    <t xml:space="preserve">     Búsqueda y Recuperación de Bibliografía Específica en Internet</t>
  </si>
  <si>
    <t>INSTITUTO PROMEGA</t>
  </si>
  <si>
    <t xml:space="preserve">     Extensión Rural y Manejo Integral de Finca Ganadera</t>
  </si>
  <si>
    <t>POLICIA NACIONAL</t>
  </si>
  <si>
    <t xml:space="preserve">     Investigación Judicial con énfasis en Sistema Penal Acusatorio</t>
  </si>
  <si>
    <t xml:space="preserve">     Elaboración de Proyectos de Extensión Universitaria</t>
  </si>
  <si>
    <t xml:space="preserve">     Panamá Este</t>
  </si>
  <si>
    <t xml:space="preserve">     Procedimiento para la Estructura Metodológica de Guias Didácticas</t>
  </si>
  <si>
    <t xml:space="preserve">     Aves Costeras en Manglares y Costas de la Ciudad de Panamá</t>
  </si>
  <si>
    <t>INSTITUTO DE CIENCIAS AMBIENTALES Y BIODIVERSIDAD</t>
  </si>
  <si>
    <t xml:space="preserve">     Introducción a la Seguridad de Represas</t>
  </si>
  <si>
    <t xml:space="preserve">     Evolución Digital en la Enseñanza Superior</t>
  </si>
  <si>
    <t xml:space="preserve">     Nacional de Extensión</t>
  </si>
  <si>
    <t xml:space="preserve">     Informática Básica</t>
  </si>
  <si>
    <t xml:space="preserve">     Cambio Climático y su Influencia en la Sostenibilidad de la Producción Agropecuaria</t>
  </si>
  <si>
    <t xml:space="preserve">     </t>
  </si>
  <si>
    <t xml:space="preserve">     Veraguas</t>
  </si>
  <si>
    <t xml:space="preserve">     Introducción a BPM (bussiness Process Management)</t>
  </si>
  <si>
    <t xml:space="preserve">     Internacional de Coaching</t>
  </si>
  <si>
    <t xml:space="preserve">     Project Especialización, Metodología Ágiles con SCRUM</t>
  </si>
  <si>
    <t xml:space="preserve">     Gestión de los Recursos Humanos por Competencias</t>
  </si>
  <si>
    <t>ISEFORP</t>
  </si>
  <si>
    <t xml:space="preserve">     Neurociencias, Neurodicdáctica y Tecnología Educativa</t>
  </si>
  <si>
    <t>SENACYT</t>
  </si>
  <si>
    <t xml:space="preserve">     Darién</t>
  </si>
  <si>
    <t xml:space="preserve">     Ciencias Naturales para Maestros en Servicio</t>
  </si>
  <si>
    <t xml:space="preserve">     Panamá Oeste</t>
  </si>
  <si>
    <t xml:space="preserve">     Campus</t>
  </si>
  <si>
    <t xml:space="preserve">     Matemática para Maestros en Servicio</t>
  </si>
  <si>
    <t>CICAP &amp; CONSULTORES</t>
  </si>
  <si>
    <t xml:space="preserve">      Gestión de la Calidad ISO 9001:2015</t>
  </si>
  <si>
    <t xml:space="preserve">      Internacional: Ciudad de Panamá 1519-2019 Bnemerita de las Américas, Memoria, Circulación,</t>
  </si>
  <si>
    <t xml:space="preserve">      Conexiones, Globalización y Cultura.</t>
  </si>
  <si>
    <t>Sexo</t>
  </si>
  <si>
    <t xml:space="preserve">     Colón</t>
  </si>
  <si>
    <t xml:space="preserve">     Community Manager</t>
  </si>
  <si>
    <t xml:space="preserve">     Atención al Cliente para Empresas Turísticas de Panamá</t>
  </si>
  <si>
    <t xml:space="preserve">     Marqueting 2.0</t>
  </si>
  <si>
    <t xml:space="preserve">     Enseñanza y Aprendizaje del Mercadeo y la Publicidad para la Educación Premedia, Media y </t>
  </si>
  <si>
    <t xml:space="preserve">      Contabilidad Básica con Peachtree</t>
  </si>
  <si>
    <t xml:space="preserve">      Técnicas Estadísticas Descriptivas Aplicadas en la Investigación Científica</t>
  </si>
  <si>
    <t xml:space="preserve">      Coclé</t>
  </si>
  <si>
    <t xml:space="preserve">     Didactico</t>
  </si>
  <si>
    <t xml:space="preserve">     Enseñanza del Conocimiento Disciplinar en las Ciencias Biologícas: Reflexión sobre el Diseño </t>
  </si>
  <si>
    <t xml:space="preserve">     Veraguas </t>
  </si>
  <si>
    <t xml:space="preserve">     Inglés Básico</t>
  </si>
  <si>
    <t>TECNOLOGÍA EDUCATIVA</t>
  </si>
  <si>
    <t>ENFERMERÍA</t>
  </si>
  <si>
    <t xml:space="preserve">     Inglés Básico (Exigencia de Maestría)</t>
  </si>
  <si>
    <t xml:space="preserve">     Introducción a la Masoterapia I y II</t>
  </si>
  <si>
    <t xml:space="preserve">     Inglés Básico </t>
  </si>
  <si>
    <t xml:space="preserve">     Herramientas Bibliográficas y de Escritura Aplicadas a la Investigación</t>
  </si>
  <si>
    <t xml:space="preserve">      Embarching the challenge of learning and growing as Professional through the building up of </t>
  </si>
  <si>
    <t xml:space="preserve">      competitive skil and attitudes</t>
  </si>
  <si>
    <t xml:space="preserve">     de Casos, Protocolos de Investigación" </t>
  </si>
  <si>
    <t xml:space="preserve">     " Experiencia y Avancede Investigación Científicas Entornos al Emprendimiento y la Auditoría, Estudios</t>
  </si>
  <si>
    <t xml:space="preserve">     Modalidad Virtual " Adobe Animate: Técnicas de Animación y Dibujo Vectorial"</t>
  </si>
  <si>
    <t xml:space="preserve">     Didactica de la Matemática en la Educación Premedia, Media y Universitaria</t>
  </si>
  <si>
    <t xml:space="preserve">     Ofimática para Profesionales de la Salud</t>
  </si>
  <si>
    <t xml:space="preserve">     Los Nuevos Paradigmas en las Relaciones Laborales: Flexibilidad Laboral y Calidad de Vida</t>
  </si>
  <si>
    <t xml:space="preserve">     A 50 años de los hechos del 11 de octubre de 1968</t>
  </si>
  <si>
    <t xml:space="preserve">     Rituales, Tradiciones, Cambios y Resistencia desde la Perspectiva de Género</t>
  </si>
  <si>
    <t xml:space="preserve">     Cuidados de Salud y del Adulto Mayor</t>
  </si>
  <si>
    <t xml:space="preserve">     Excel</t>
  </si>
  <si>
    <t xml:space="preserve">     Modistería Intermedia</t>
  </si>
  <si>
    <t xml:space="preserve">     Inglés Intermedio</t>
  </si>
  <si>
    <t xml:space="preserve">     Orgami 2 y 3</t>
  </si>
  <si>
    <t xml:space="preserve">     Creatividad Artistica</t>
  </si>
  <si>
    <t>MEDUCA</t>
  </si>
  <si>
    <t xml:space="preserve">     Estrategias para la Enseñanza Idónea de la Matemática</t>
  </si>
  <si>
    <t xml:space="preserve">     Azuero</t>
  </si>
  <si>
    <t xml:space="preserve">     Coclé</t>
  </si>
  <si>
    <t xml:space="preserve">     Fundamentación de la Ética para la Investigación</t>
  </si>
  <si>
    <t xml:space="preserve">     Justicia Comunitaria de Paz y Métodos Alternos de Resolución de Conflicto</t>
  </si>
  <si>
    <t>UTTE - ASEUPA</t>
  </si>
  <si>
    <t xml:space="preserve">     Liderazco y Desarrollo de Habilidades Personales</t>
  </si>
  <si>
    <t>ARQUITECTURA</t>
  </si>
  <si>
    <t xml:space="preserve">     Política Nacional de Ordenamiento Territorial: Base para el Desarrollo Sostenible</t>
  </si>
  <si>
    <t xml:space="preserve">     Aplicación de Técnicas de Venta</t>
  </si>
  <si>
    <t>MEDICINA</t>
  </si>
  <si>
    <t xml:space="preserve">     Vive Saludable</t>
  </si>
  <si>
    <t xml:space="preserve">     Evaluación y Elaboración de Instrumentos</t>
  </si>
  <si>
    <t xml:space="preserve">     Diseño de Proyecto de Investigación Científica</t>
  </si>
  <si>
    <t xml:space="preserve">     Fonología, Fonética y Transcripción Fonética</t>
  </si>
  <si>
    <t xml:space="preserve">     Diseño y Elaboración de Revistas Digitales</t>
  </si>
  <si>
    <t xml:space="preserve"> Cuadro 15. MATRÍCULA DE LOS PROGRAMAS DE EDUCACIÓN CONTINUA DE LA UNIVERSIDAD DE PANAMÁ, </t>
  </si>
  <si>
    <t>POR SEXO, SEGÚN TIPO DE PROGRAMA Y UNIDAD ACADÉMICA O ADMINISTRATIVA:</t>
  </si>
  <si>
    <t>SEGUNDO SEMESTRE; AÑO ACADÉMICO 2018</t>
  </si>
  <si>
    <t>Tipo de Programa y Unidad Académica o                                                                                                 Administrativa</t>
  </si>
  <si>
    <t>-</t>
  </si>
  <si>
    <t xml:space="preserve">SEGUNDO SEMESTRE; AÑO ACADÉMICO 2018.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</si>
</sst>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8982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auto="1"/>
      </right>
      <top style="double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7">
    <xf numFmtId="0" fontId="0" fillId="0" borderId="0" xfId="0"/>
    <xf numFmtId="3" fontId="2" fillId="0" borderId="5" xfId="0" applyNumberFormat="1" applyFont="1" applyBorder="1"/>
    <xf numFmtId="3" fontId="2" fillId="0" borderId="4" xfId="0" applyNumberFormat="1" applyFont="1" applyBorder="1"/>
    <xf numFmtId="3" fontId="1" fillId="0" borderId="1" xfId="0" applyNumberFormat="1" applyFont="1" applyBorder="1"/>
    <xf numFmtId="3" fontId="1" fillId="0" borderId="5" xfId="0" applyNumberFormat="1" applyFont="1" applyBorder="1"/>
    <xf numFmtId="3" fontId="1" fillId="0" borderId="4" xfId="0" applyNumberFormat="1" applyFont="1" applyBorder="1"/>
    <xf numFmtId="3" fontId="1" fillId="0" borderId="0" xfId="0" applyNumberFormat="1" applyFont="1"/>
    <xf numFmtId="3" fontId="2" fillId="0" borderId="0" xfId="0" applyNumberFormat="1" applyFont="1"/>
    <xf numFmtId="3" fontId="1" fillId="0" borderId="4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center"/>
    </xf>
    <xf numFmtId="3" fontId="1" fillId="0" borderId="7" xfId="0" applyNumberFormat="1" applyFont="1" applyBorder="1"/>
    <xf numFmtId="3" fontId="2" fillId="0" borderId="7" xfId="0" applyNumberFormat="1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3" fontId="1" fillId="0" borderId="6" xfId="0" applyNumberFormat="1" applyFont="1" applyBorder="1"/>
    <xf numFmtId="43" fontId="1" fillId="0" borderId="5" xfId="1" applyFont="1" applyBorder="1"/>
    <xf numFmtId="43" fontId="1" fillId="0" borderId="4" xfId="1" applyFont="1" applyBorder="1"/>
    <xf numFmtId="43" fontId="1" fillId="0" borderId="7" xfId="1" applyFont="1" applyBorder="1"/>
    <xf numFmtId="164" fontId="1" fillId="0" borderId="7" xfId="1" applyNumberFormat="1" applyFont="1" applyBorder="1"/>
    <xf numFmtId="43" fontId="1" fillId="0" borderId="5" xfId="1" applyFont="1" applyBorder="1" applyAlignment="1">
      <alignment horizontal="right"/>
    </xf>
    <xf numFmtId="43" fontId="1" fillId="0" borderId="4" xfId="1" applyFont="1" applyBorder="1" applyAlignment="1">
      <alignment horizontal="right"/>
    </xf>
    <xf numFmtId="43" fontId="1" fillId="0" borderId="0" xfId="1" applyFont="1"/>
    <xf numFmtId="164" fontId="1" fillId="0" borderId="4" xfId="1" applyNumberFormat="1" applyFont="1" applyBorder="1"/>
    <xf numFmtId="164" fontId="1" fillId="0" borderId="5" xfId="1" applyNumberFormat="1" applyFont="1" applyBorder="1"/>
    <xf numFmtId="164" fontId="1" fillId="0" borderId="0" xfId="1" applyNumberFormat="1" applyFont="1"/>
    <xf numFmtId="3" fontId="2" fillId="0" borderId="7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2" borderId="0" xfId="0" applyNumberFormat="1" applyFont="1" applyFill="1"/>
    <xf numFmtId="3" fontId="1" fillId="2" borderId="13" xfId="0" applyNumberFormat="1" applyFont="1" applyFill="1" applyBorder="1"/>
    <xf numFmtId="3" fontId="2" fillId="2" borderId="0" xfId="0" applyNumberFormat="1" applyFont="1" applyFill="1" applyAlignment="1">
      <alignment horizont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3" fontId="1" fillId="2" borderId="11" xfId="0" applyNumberFormat="1" applyFont="1" applyFill="1" applyBorder="1" applyAlignment="1">
      <alignment horizontal="center"/>
    </xf>
    <xf numFmtId="3" fontId="1" fillId="2" borderId="11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wrapText="1"/>
    </xf>
    <xf numFmtId="3" fontId="1" fillId="2" borderId="10" xfId="0" applyNumberFormat="1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wrapText="1"/>
    </xf>
    <xf numFmtId="164" fontId="1" fillId="0" borderId="5" xfId="1" applyNumberFormat="1" applyFont="1" applyBorder="1" applyAlignment="1">
      <alignment horizontal="right"/>
    </xf>
    <xf numFmtId="3" fontId="1" fillId="0" borderId="0" xfId="0" applyNumberFormat="1" applyFont="1" applyBorder="1"/>
    <xf numFmtId="164" fontId="1" fillId="0" borderId="4" xfId="1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/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A898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1"/>
  <sheetViews>
    <sheetView showGridLines="0" tabSelected="1" workbookViewId="0">
      <selection activeCell="B9" sqref="B9"/>
    </sheetView>
  </sheetViews>
  <sheetFormatPr baseColWidth="10" defaultRowHeight="12.75" x14ac:dyDescent="0.2"/>
  <cols>
    <col min="1" max="1" width="95.42578125" style="6" customWidth="1"/>
    <col min="2" max="4" width="14.7109375" style="6" customWidth="1"/>
    <col min="5" max="16384" width="11.42578125" style="6"/>
  </cols>
  <sheetData>
    <row r="1" spans="1:4" ht="12.75" customHeight="1" x14ac:dyDescent="0.2">
      <c r="A1" s="46" t="s">
        <v>120</v>
      </c>
      <c r="B1" s="46"/>
      <c r="C1" s="46"/>
      <c r="D1" s="46"/>
    </row>
    <row r="2" spans="1:4" ht="12.75" customHeight="1" x14ac:dyDescent="0.2">
      <c r="A2" s="46" t="s">
        <v>121</v>
      </c>
      <c r="B2" s="46"/>
      <c r="C2" s="46"/>
      <c r="D2" s="46"/>
    </row>
    <row r="3" spans="1:4" ht="12.75" customHeight="1" x14ac:dyDescent="0.2">
      <c r="A3" s="46" t="s">
        <v>122</v>
      </c>
      <c r="B3" s="46"/>
      <c r="C3" s="46"/>
      <c r="D3" s="46"/>
    </row>
    <row r="4" spans="1:4" ht="12.75" customHeight="1" thickBot="1" x14ac:dyDescent="0.25">
      <c r="A4" s="3"/>
      <c r="B4" s="3"/>
      <c r="C4" s="3"/>
      <c r="D4" s="3"/>
    </row>
    <row r="5" spans="1:4" ht="21" customHeight="1" thickTop="1" x14ac:dyDescent="0.2">
      <c r="A5" s="29"/>
      <c r="B5" s="30"/>
      <c r="C5" s="44" t="s">
        <v>68</v>
      </c>
      <c r="D5" s="45"/>
    </row>
    <row r="6" spans="1:4" ht="25.5" customHeight="1" x14ac:dyDescent="0.2">
      <c r="A6" s="31" t="s">
        <v>123</v>
      </c>
      <c r="B6" s="32" t="s">
        <v>0</v>
      </c>
      <c r="C6" s="32" t="s">
        <v>2</v>
      </c>
      <c r="D6" s="32" t="s">
        <v>1</v>
      </c>
    </row>
    <row r="7" spans="1:4" ht="18.75" customHeight="1" thickBot="1" x14ac:dyDescent="0.25">
      <c r="A7" s="33"/>
      <c r="B7" s="35"/>
      <c r="C7" s="35"/>
      <c r="D7" s="35"/>
    </row>
    <row r="8" spans="1:4" ht="12.75" customHeight="1" thickTop="1" x14ac:dyDescent="0.2">
      <c r="A8" s="10"/>
      <c r="B8" s="1"/>
      <c r="C8" s="1"/>
      <c r="D8" s="2"/>
    </row>
    <row r="9" spans="1:4" ht="12.75" customHeight="1" x14ac:dyDescent="0.2">
      <c r="A9" s="10" t="s">
        <v>3</v>
      </c>
      <c r="B9" s="26">
        <f>B11+B114</f>
        <v>1680</v>
      </c>
      <c r="C9" s="26">
        <f>C11+C114</f>
        <v>637</v>
      </c>
      <c r="D9" s="27">
        <f>D11+D114</f>
        <v>1043</v>
      </c>
    </row>
    <row r="10" spans="1:4" ht="12.75" customHeight="1" x14ac:dyDescent="0.2">
      <c r="A10" s="11"/>
      <c r="B10" s="4"/>
      <c r="C10" s="4"/>
      <c r="D10" s="5"/>
    </row>
    <row r="11" spans="1:4" ht="12.75" customHeight="1" x14ac:dyDescent="0.2">
      <c r="A11" s="10" t="s">
        <v>4</v>
      </c>
      <c r="B11" s="1">
        <f>B14+B18+B22</f>
        <v>600</v>
      </c>
      <c r="C11" s="1">
        <f>C14+C18+C22</f>
        <v>247</v>
      </c>
      <c r="D11" s="2">
        <f>D14+D18+D22</f>
        <v>353</v>
      </c>
    </row>
    <row r="12" spans="1:4" ht="12.75" customHeight="1" x14ac:dyDescent="0.2">
      <c r="A12" s="11"/>
      <c r="B12" s="4"/>
      <c r="C12" s="4"/>
      <c r="D12" s="5"/>
    </row>
    <row r="13" spans="1:4" ht="12.75" customHeight="1" x14ac:dyDescent="0.2">
      <c r="A13" s="11"/>
      <c r="B13" s="11"/>
      <c r="C13" s="11"/>
    </row>
    <row r="14" spans="1:4" ht="12.75" customHeight="1" x14ac:dyDescent="0.2">
      <c r="A14" s="12" t="s">
        <v>111</v>
      </c>
      <c r="B14" s="12">
        <f t="shared" ref="B14:D14" si="0">B16</f>
        <v>5</v>
      </c>
      <c r="C14" s="12">
        <f t="shared" si="0"/>
        <v>3</v>
      </c>
      <c r="D14" s="7">
        <f t="shared" si="0"/>
        <v>2</v>
      </c>
    </row>
    <row r="15" spans="1:4" ht="12.75" customHeight="1" x14ac:dyDescent="0.2">
      <c r="A15" s="11"/>
      <c r="B15" s="11"/>
      <c r="C15" s="11"/>
    </row>
    <row r="16" spans="1:4" ht="12.75" customHeight="1" x14ac:dyDescent="0.2">
      <c r="A16" s="11" t="s">
        <v>112</v>
      </c>
      <c r="B16" s="11">
        <f>C16+D16</f>
        <v>5</v>
      </c>
      <c r="C16" s="11">
        <v>3</v>
      </c>
      <c r="D16" s="6">
        <v>2</v>
      </c>
    </row>
    <row r="17" spans="1:4" ht="12.75" customHeight="1" x14ac:dyDescent="0.2">
      <c r="A17" s="11"/>
      <c r="B17" s="4"/>
      <c r="C17" s="16"/>
      <c r="D17" s="17"/>
    </row>
    <row r="18" spans="1:4" ht="12.75" customHeight="1" x14ac:dyDescent="0.2">
      <c r="A18" s="12" t="s">
        <v>109</v>
      </c>
      <c r="B18" s="12">
        <f t="shared" ref="B18:D18" si="1">B20</f>
        <v>24</v>
      </c>
      <c r="C18" s="12">
        <f t="shared" si="1"/>
        <v>4</v>
      </c>
      <c r="D18" s="7">
        <f t="shared" si="1"/>
        <v>20</v>
      </c>
    </row>
    <row r="19" spans="1:4" ht="12.75" customHeight="1" x14ac:dyDescent="0.2">
      <c r="A19" s="11"/>
      <c r="B19" s="11"/>
      <c r="C19" s="18"/>
      <c r="D19" s="22"/>
    </row>
    <row r="20" spans="1:4" ht="12.75" customHeight="1" x14ac:dyDescent="0.2">
      <c r="A20" s="11" t="s">
        <v>110</v>
      </c>
      <c r="B20" s="11">
        <f>C20+D20</f>
        <v>24</v>
      </c>
      <c r="C20" s="19">
        <v>4</v>
      </c>
      <c r="D20" s="25">
        <v>20</v>
      </c>
    </row>
    <row r="21" spans="1:4" ht="12.75" customHeight="1" x14ac:dyDescent="0.2">
      <c r="A21" s="11"/>
      <c r="B21" s="4"/>
      <c r="C21" s="16"/>
      <c r="D21" s="17"/>
    </row>
    <row r="22" spans="1:4" ht="12.75" customHeight="1" x14ac:dyDescent="0.2">
      <c r="A22" s="12" t="s">
        <v>13</v>
      </c>
      <c r="B22" s="1">
        <f>B24+B28+B34+B54+B67+B71+B102</f>
        <v>571</v>
      </c>
      <c r="C22" s="1">
        <f>C24+C28+C34+C54+C67+C71+C102</f>
        <v>240</v>
      </c>
      <c r="D22" s="2">
        <f>D24+D28+D34+D54+D67+D71+D102</f>
        <v>331</v>
      </c>
    </row>
    <row r="23" spans="1:4" ht="12.75" customHeight="1" x14ac:dyDescent="0.2">
      <c r="A23" s="11"/>
      <c r="B23" s="4"/>
      <c r="C23" s="4"/>
      <c r="D23" s="5"/>
    </row>
    <row r="24" spans="1:4" ht="12.75" customHeight="1" x14ac:dyDescent="0.2">
      <c r="A24" s="12" t="s">
        <v>64</v>
      </c>
      <c r="B24" s="1">
        <f>B26</f>
        <v>9</v>
      </c>
      <c r="C24" s="1">
        <f t="shared" ref="C24:D24" si="2">C26</f>
        <v>7</v>
      </c>
      <c r="D24" s="2">
        <f t="shared" si="2"/>
        <v>2</v>
      </c>
    </row>
    <row r="25" spans="1:4" ht="12.75" customHeight="1" x14ac:dyDescent="0.2">
      <c r="A25" s="11"/>
      <c r="B25" s="4"/>
      <c r="C25" s="4"/>
      <c r="D25" s="5"/>
    </row>
    <row r="26" spans="1:4" ht="12.75" customHeight="1" x14ac:dyDescent="0.2">
      <c r="A26" s="11" t="s">
        <v>65</v>
      </c>
      <c r="B26" s="4">
        <f>C26+D26</f>
        <v>9</v>
      </c>
      <c r="C26" s="4">
        <v>7</v>
      </c>
      <c r="D26" s="5">
        <v>2</v>
      </c>
    </row>
    <row r="27" spans="1:4" ht="12.75" customHeight="1" x14ac:dyDescent="0.2">
      <c r="A27" s="11"/>
      <c r="B27" s="4"/>
      <c r="C27" s="4"/>
      <c r="D27" s="5"/>
    </row>
    <row r="28" spans="1:4" ht="12.75" customHeight="1" x14ac:dyDescent="0.2">
      <c r="A28" s="12" t="s">
        <v>56</v>
      </c>
      <c r="B28" s="1">
        <f t="shared" ref="B28:C28" si="3">B30+B31+B32</f>
        <v>39</v>
      </c>
      <c r="C28" s="1">
        <f t="shared" si="3"/>
        <v>14</v>
      </c>
      <c r="D28" s="2">
        <f>D30+D32</f>
        <v>25</v>
      </c>
    </row>
    <row r="29" spans="1:4" ht="12.75" customHeight="1" x14ac:dyDescent="0.2">
      <c r="A29" s="11"/>
      <c r="B29" s="4"/>
      <c r="C29" s="4"/>
      <c r="D29" s="5"/>
    </row>
    <row r="30" spans="1:4" ht="12.75" customHeight="1" x14ac:dyDescent="0.2">
      <c r="A30" s="11" t="s">
        <v>73</v>
      </c>
      <c r="B30" s="4"/>
      <c r="C30" s="16"/>
      <c r="D30" s="17"/>
    </row>
    <row r="31" spans="1:4" ht="12.75" customHeight="1" x14ac:dyDescent="0.2">
      <c r="A31" s="11" t="s">
        <v>92</v>
      </c>
      <c r="B31" s="4">
        <f>C31</f>
        <v>1</v>
      </c>
      <c r="C31" s="24">
        <v>1</v>
      </c>
      <c r="D31" s="21" t="s">
        <v>124</v>
      </c>
    </row>
    <row r="32" spans="1:4" ht="12.75" customHeight="1" x14ac:dyDescent="0.2">
      <c r="A32" s="11" t="s">
        <v>57</v>
      </c>
      <c r="B32" s="4">
        <f t="shared" ref="B32" si="4">C32+D32</f>
        <v>38</v>
      </c>
      <c r="C32" s="4">
        <v>13</v>
      </c>
      <c r="D32" s="5">
        <v>25</v>
      </c>
    </row>
    <row r="33" spans="1:4" ht="12.75" customHeight="1" x14ac:dyDescent="0.2">
      <c r="A33" s="11"/>
      <c r="B33" s="4"/>
      <c r="C33" s="4"/>
      <c r="D33" s="5"/>
    </row>
    <row r="34" spans="1:4" ht="12.75" customHeight="1" x14ac:dyDescent="0.2">
      <c r="A34" s="12" t="s">
        <v>103</v>
      </c>
      <c r="B34" s="1">
        <f t="shared" ref="B34:D34" si="5">B36+B39+B42+B45+B48+B51</f>
        <v>151</v>
      </c>
      <c r="C34" s="1">
        <f t="shared" si="5"/>
        <v>41</v>
      </c>
      <c r="D34" s="2">
        <f t="shared" si="5"/>
        <v>110</v>
      </c>
    </row>
    <row r="35" spans="1:4" ht="12.75" customHeight="1" x14ac:dyDescent="0.2">
      <c r="A35" s="11"/>
      <c r="B35" s="4"/>
      <c r="C35" s="4"/>
      <c r="D35" s="5"/>
    </row>
    <row r="36" spans="1:4" ht="12.75" customHeight="1" x14ac:dyDescent="0.2">
      <c r="A36" s="12" t="s">
        <v>62</v>
      </c>
      <c r="B36" s="1">
        <f t="shared" ref="B36:D36" si="6">B37</f>
        <v>24</v>
      </c>
      <c r="C36" s="1">
        <f t="shared" si="6"/>
        <v>6</v>
      </c>
      <c r="D36" s="2">
        <f t="shared" si="6"/>
        <v>18</v>
      </c>
    </row>
    <row r="37" spans="1:4" ht="12.75" customHeight="1" x14ac:dyDescent="0.2">
      <c r="A37" s="11" t="s">
        <v>104</v>
      </c>
      <c r="B37" s="4">
        <f>C37+D37</f>
        <v>24</v>
      </c>
      <c r="C37" s="4">
        <v>6</v>
      </c>
      <c r="D37" s="5">
        <v>18</v>
      </c>
    </row>
    <row r="38" spans="1:4" ht="12.75" customHeight="1" x14ac:dyDescent="0.2">
      <c r="A38" s="11"/>
      <c r="B38" s="4"/>
      <c r="C38" s="4"/>
      <c r="D38" s="5"/>
    </row>
    <row r="39" spans="1:4" ht="12.75" customHeight="1" x14ac:dyDescent="0.2">
      <c r="A39" s="12" t="s">
        <v>105</v>
      </c>
      <c r="B39" s="1">
        <f t="shared" ref="B39:D39" si="7">B40</f>
        <v>28</v>
      </c>
      <c r="C39" s="1">
        <f t="shared" si="7"/>
        <v>11</v>
      </c>
      <c r="D39" s="2">
        <f t="shared" si="7"/>
        <v>17</v>
      </c>
    </row>
    <row r="40" spans="1:4" ht="12.75" customHeight="1" x14ac:dyDescent="0.2">
      <c r="A40" s="11" t="s">
        <v>104</v>
      </c>
      <c r="B40" s="4">
        <f>C40+D40</f>
        <v>28</v>
      </c>
      <c r="C40" s="4">
        <v>11</v>
      </c>
      <c r="D40" s="5">
        <v>17</v>
      </c>
    </row>
    <row r="41" spans="1:4" ht="12.75" customHeight="1" x14ac:dyDescent="0.2">
      <c r="A41" s="11"/>
      <c r="B41" s="4"/>
      <c r="C41" s="4"/>
      <c r="D41" s="5"/>
    </row>
    <row r="42" spans="1:4" ht="12.75" customHeight="1" x14ac:dyDescent="0.2">
      <c r="A42" s="12" t="s">
        <v>106</v>
      </c>
      <c r="B42" s="1">
        <f t="shared" ref="B42:D42" si="8">B43</f>
        <v>21</v>
      </c>
      <c r="C42" s="1">
        <f t="shared" si="8"/>
        <v>5</v>
      </c>
      <c r="D42" s="2">
        <f t="shared" si="8"/>
        <v>16</v>
      </c>
    </row>
    <row r="43" spans="1:4" ht="12.75" customHeight="1" x14ac:dyDescent="0.2">
      <c r="A43" s="11" t="s">
        <v>104</v>
      </c>
      <c r="B43" s="4">
        <f>C43+D43</f>
        <v>21</v>
      </c>
      <c r="C43" s="4">
        <v>5</v>
      </c>
      <c r="D43" s="5">
        <v>16</v>
      </c>
    </row>
    <row r="44" spans="1:4" ht="12.75" customHeight="1" x14ac:dyDescent="0.2">
      <c r="A44" s="11"/>
      <c r="B44" s="4"/>
      <c r="C44" s="4"/>
      <c r="D44" s="5"/>
    </row>
    <row r="45" spans="1:4" ht="12.75" customHeight="1" x14ac:dyDescent="0.2">
      <c r="A45" s="12" t="s">
        <v>69</v>
      </c>
      <c r="B45" s="1">
        <f t="shared" ref="B45:D45" si="9">B46</f>
        <v>23</v>
      </c>
      <c r="C45" s="1">
        <f t="shared" si="9"/>
        <v>2</v>
      </c>
      <c r="D45" s="2">
        <f t="shared" si="9"/>
        <v>21</v>
      </c>
    </row>
    <row r="46" spans="1:4" ht="12.75" customHeight="1" x14ac:dyDescent="0.2">
      <c r="A46" s="11" t="s">
        <v>104</v>
      </c>
      <c r="B46" s="4">
        <f>C46+D46</f>
        <v>23</v>
      </c>
      <c r="C46" s="4">
        <v>2</v>
      </c>
      <c r="D46" s="5">
        <v>21</v>
      </c>
    </row>
    <row r="47" spans="1:4" ht="12.75" customHeight="1" x14ac:dyDescent="0.2">
      <c r="A47" s="11"/>
      <c r="B47" s="4"/>
      <c r="C47" s="4"/>
      <c r="D47" s="5"/>
    </row>
    <row r="48" spans="1:4" ht="12.75" customHeight="1" x14ac:dyDescent="0.2">
      <c r="A48" s="12" t="s">
        <v>61</v>
      </c>
      <c r="B48" s="1">
        <f t="shared" ref="B48:D48" si="10">B49</f>
        <v>25</v>
      </c>
      <c r="C48" s="1">
        <f t="shared" si="10"/>
        <v>6</v>
      </c>
      <c r="D48" s="2">
        <f t="shared" si="10"/>
        <v>19</v>
      </c>
    </row>
    <row r="49" spans="1:4" ht="12.75" customHeight="1" x14ac:dyDescent="0.2">
      <c r="A49" s="11" t="s">
        <v>104</v>
      </c>
      <c r="B49" s="4">
        <f>C49+D49</f>
        <v>25</v>
      </c>
      <c r="C49" s="4">
        <v>6</v>
      </c>
      <c r="D49" s="5">
        <v>19</v>
      </c>
    </row>
    <row r="50" spans="1:4" ht="12.75" customHeight="1" x14ac:dyDescent="0.2">
      <c r="A50" s="11"/>
      <c r="B50" s="4"/>
      <c r="C50" s="4"/>
      <c r="D50" s="5"/>
    </row>
    <row r="51" spans="1:4" ht="12.75" customHeight="1" x14ac:dyDescent="0.2">
      <c r="A51" s="12" t="s">
        <v>51</v>
      </c>
      <c r="B51" s="1">
        <f t="shared" ref="B51:D51" si="11">B52</f>
        <v>30</v>
      </c>
      <c r="C51" s="1">
        <f t="shared" si="11"/>
        <v>11</v>
      </c>
      <c r="D51" s="2">
        <f t="shared" si="11"/>
        <v>19</v>
      </c>
    </row>
    <row r="52" spans="1:4" ht="12.75" customHeight="1" x14ac:dyDescent="0.2">
      <c r="A52" s="11" t="s">
        <v>104</v>
      </c>
      <c r="B52" s="4">
        <f>C52+D52</f>
        <v>30</v>
      </c>
      <c r="C52" s="4">
        <v>11</v>
      </c>
      <c r="D52" s="5">
        <v>19</v>
      </c>
    </row>
    <row r="53" spans="1:4" ht="12.75" customHeight="1" x14ac:dyDescent="0.2">
      <c r="A53" s="11"/>
      <c r="B53" s="4"/>
      <c r="C53" s="4"/>
      <c r="D53" s="5"/>
    </row>
    <row r="54" spans="1:4" ht="12.75" customHeight="1" x14ac:dyDescent="0.2">
      <c r="A54" s="12" t="s">
        <v>8</v>
      </c>
      <c r="B54" s="1">
        <f>SUM(B56:B65)</f>
        <v>51</v>
      </c>
      <c r="C54" s="1">
        <f>SUM(C56:C65)</f>
        <v>13</v>
      </c>
      <c r="D54" s="2">
        <f>SUM(D56:D65)</f>
        <v>38</v>
      </c>
    </row>
    <row r="55" spans="1:4" ht="12.75" customHeight="1" x14ac:dyDescent="0.2">
      <c r="A55" s="11"/>
      <c r="B55" s="4"/>
      <c r="C55" s="4"/>
      <c r="D55" s="5"/>
    </row>
    <row r="56" spans="1:4" ht="12.75" customHeight="1" x14ac:dyDescent="0.2">
      <c r="A56" s="11" t="s">
        <v>19</v>
      </c>
      <c r="B56" s="4">
        <f t="shared" ref="B56:B65" si="12">C56+D56</f>
        <v>2</v>
      </c>
      <c r="C56" s="4">
        <v>1</v>
      </c>
      <c r="D56" s="5">
        <v>1</v>
      </c>
    </row>
    <row r="57" spans="1:4" ht="12.75" customHeight="1" x14ac:dyDescent="0.2">
      <c r="A57" s="11" t="s">
        <v>71</v>
      </c>
      <c r="B57" s="4">
        <f>D57</f>
        <v>1</v>
      </c>
      <c r="C57" s="20" t="s">
        <v>124</v>
      </c>
      <c r="D57" s="23">
        <v>1</v>
      </c>
    </row>
    <row r="58" spans="1:4" ht="12.75" customHeight="1" x14ac:dyDescent="0.2">
      <c r="A58" s="11" t="s">
        <v>113</v>
      </c>
      <c r="B58" s="4">
        <f>C58</f>
        <v>1</v>
      </c>
      <c r="C58" s="24">
        <v>1</v>
      </c>
      <c r="D58" s="41" t="s">
        <v>124</v>
      </c>
    </row>
    <row r="59" spans="1:4" ht="12.75" customHeight="1" x14ac:dyDescent="0.2">
      <c r="A59" s="11" t="s">
        <v>70</v>
      </c>
      <c r="B59" s="4">
        <f>D59</f>
        <v>9</v>
      </c>
      <c r="C59" s="20" t="s">
        <v>124</v>
      </c>
      <c r="D59" s="23">
        <f>5+4</f>
        <v>9</v>
      </c>
    </row>
    <row r="60" spans="1:4" ht="12.75" customHeight="1" x14ac:dyDescent="0.2">
      <c r="A60" s="11" t="s">
        <v>55</v>
      </c>
      <c r="B60" s="4">
        <f t="shared" si="12"/>
        <v>15</v>
      </c>
      <c r="C60" s="4">
        <f>1+1</f>
        <v>2</v>
      </c>
      <c r="D60" s="5">
        <f>4+9</f>
        <v>13</v>
      </c>
    </row>
    <row r="61" spans="1:4" ht="12.75" customHeight="1" x14ac:dyDescent="0.2">
      <c r="A61" s="11" t="s">
        <v>52</v>
      </c>
      <c r="B61" s="4">
        <f>D61</f>
        <v>1</v>
      </c>
      <c r="C61" s="20" t="s">
        <v>124</v>
      </c>
      <c r="D61" s="5">
        <v>1</v>
      </c>
    </row>
    <row r="62" spans="1:4" ht="12.75" customHeight="1" x14ac:dyDescent="0.2">
      <c r="A62" s="11" t="s">
        <v>53</v>
      </c>
      <c r="B62" s="4">
        <f t="shared" si="12"/>
        <v>4</v>
      </c>
      <c r="C62" s="4">
        <f>1+1</f>
        <v>2</v>
      </c>
      <c r="D62" s="5">
        <v>2</v>
      </c>
    </row>
    <row r="63" spans="1:4" ht="12.75" customHeight="1" x14ac:dyDescent="0.2">
      <c r="A63" s="11" t="s">
        <v>54</v>
      </c>
      <c r="B63" s="4">
        <f t="shared" si="12"/>
        <v>7</v>
      </c>
      <c r="C63" s="24">
        <f>1+1</f>
        <v>2</v>
      </c>
      <c r="D63" s="5">
        <f>2+3</f>
        <v>5</v>
      </c>
    </row>
    <row r="64" spans="1:4" ht="12.75" customHeight="1" x14ac:dyDescent="0.2">
      <c r="A64" s="11" t="s">
        <v>72</v>
      </c>
      <c r="B64" s="4">
        <f>C64</f>
        <v>1</v>
      </c>
      <c r="C64" s="24">
        <v>1</v>
      </c>
      <c r="D64" s="21" t="s">
        <v>124</v>
      </c>
    </row>
    <row r="65" spans="1:4" ht="12.75" customHeight="1" x14ac:dyDescent="0.2">
      <c r="A65" s="11" t="s">
        <v>18</v>
      </c>
      <c r="B65" s="4">
        <f t="shared" si="12"/>
        <v>10</v>
      </c>
      <c r="C65" s="4">
        <f>2+1+1</f>
        <v>4</v>
      </c>
      <c r="D65" s="5">
        <f>2+2+2</f>
        <v>6</v>
      </c>
    </row>
    <row r="66" spans="1:4" ht="12.75" customHeight="1" x14ac:dyDescent="0.2">
      <c r="A66" s="11"/>
      <c r="B66" s="4"/>
      <c r="C66" s="4"/>
      <c r="D66" s="5"/>
    </row>
    <row r="67" spans="1:4" ht="12.75" customHeight="1" x14ac:dyDescent="0.2">
      <c r="A67" s="12" t="s">
        <v>38</v>
      </c>
      <c r="B67" s="1">
        <f>B69</f>
        <v>157</v>
      </c>
      <c r="C67" s="1">
        <f t="shared" ref="C67:D67" si="13">C69</f>
        <v>127</v>
      </c>
      <c r="D67" s="2">
        <f t="shared" si="13"/>
        <v>30</v>
      </c>
    </row>
    <row r="68" spans="1:4" ht="12.75" customHeight="1" x14ac:dyDescent="0.2">
      <c r="A68" s="11"/>
      <c r="B68" s="4"/>
      <c r="C68" s="4"/>
      <c r="D68" s="5"/>
    </row>
    <row r="69" spans="1:4" ht="12.75" customHeight="1" x14ac:dyDescent="0.2">
      <c r="A69" s="11" t="s">
        <v>39</v>
      </c>
      <c r="B69" s="4">
        <f>C69+D69</f>
        <v>157</v>
      </c>
      <c r="C69" s="4">
        <f>19+108</f>
        <v>127</v>
      </c>
      <c r="D69" s="5">
        <f>3+27</f>
        <v>30</v>
      </c>
    </row>
    <row r="70" spans="1:4" ht="12.75" customHeight="1" x14ac:dyDescent="0.2">
      <c r="A70" s="11"/>
      <c r="B70" s="4"/>
      <c r="C70" s="4"/>
      <c r="D70" s="5"/>
    </row>
    <row r="71" spans="1:4" ht="12.75" customHeight="1" x14ac:dyDescent="0.2">
      <c r="A71" s="12" t="s">
        <v>16</v>
      </c>
      <c r="B71" s="1">
        <f>SUM(B73:B74)+B99</f>
        <v>78</v>
      </c>
      <c r="C71" s="1">
        <f>SUM(C73:C74)+C99</f>
        <v>25</v>
      </c>
      <c r="D71" s="1">
        <f>SUM(D73:D74)+D99</f>
        <v>53</v>
      </c>
    </row>
    <row r="72" spans="1:4" ht="12.75" customHeight="1" x14ac:dyDescent="0.2">
      <c r="A72" s="11"/>
      <c r="B72" s="4"/>
      <c r="C72" s="4"/>
      <c r="D72" s="5"/>
    </row>
    <row r="73" spans="1:4" ht="12.75" customHeight="1" x14ac:dyDescent="0.2">
      <c r="A73" s="11" t="s">
        <v>20</v>
      </c>
      <c r="B73" s="4">
        <f>C73+D73</f>
        <v>38</v>
      </c>
      <c r="C73" s="4">
        <v>15</v>
      </c>
      <c r="D73" s="5">
        <v>23</v>
      </c>
    </row>
    <row r="74" spans="1:4" ht="12.75" customHeight="1" x14ac:dyDescent="0.2">
      <c r="A74" s="11" t="s">
        <v>27</v>
      </c>
      <c r="B74" s="4">
        <f>C74+D74</f>
        <v>17</v>
      </c>
      <c r="C74" s="4">
        <v>6</v>
      </c>
      <c r="D74" s="5">
        <v>11</v>
      </c>
    </row>
    <row r="75" spans="1:4" ht="12.75" customHeight="1" x14ac:dyDescent="0.2">
      <c r="A75" s="40"/>
      <c r="B75" s="40"/>
      <c r="C75" s="40"/>
      <c r="D75" s="40"/>
    </row>
    <row r="76" spans="1:4" ht="12.75" customHeight="1" x14ac:dyDescent="0.2">
      <c r="A76" s="40"/>
      <c r="B76" s="40"/>
      <c r="C76" s="40"/>
      <c r="D76" s="40"/>
    </row>
    <row r="77" spans="1:4" ht="12.75" customHeight="1" x14ac:dyDescent="0.2">
      <c r="A77" s="40"/>
      <c r="B77" s="40"/>
      <c r="C77" s="40"/>
      <c r="D77" s="40"/>
    </row>
    <row r="78" spans="1:4" ht="12.75" customHeight="1" x14ac:dyDescent="0.2">
      <c r="A78" s="40"/>
      <c r="B78" s="40"/>
      <c r="C78" s="40"/>
      <c r="D78" s="40"/>
    </row>
    <row r="79" spans="1:4" ht="12.75" customHeight="1" x14ac:dyDescent="0.2">
      <c r="A79" s="40"/>
      <c r="B79" s="40"/>
      <c r="C79" s="40"/>
      <c r="D79" s="40"/>
    </row>
    <row r="80" spans="1:4" ht="12.75" customHeight="1" x14ac:dyDescent="0.2">
      <c r="A80" s="40"/>
      <c r="B80" s="40"/>
      <c r="C80" s="40"/>
      <c r="D80" s="40"/>
    </row>
    <row r="81" spans="1:4" ht="12.75" customHeight="1" x14ac:dyDescent="0.2">
      <c r="A81" s="40"/>
      <c r="B81" s="40"/>
      <c r="C81" s="40"/>
      <c r="D81" s="40"/>
    </row>
    <row r="82" spans="1:4" ht="12.75" customHeight="1" x14ac:dyDescent="0.2">
      <c r="A82" s="40"/>
      <c r="B82" s="40"/>
      <c r="C82" s="40"/>
      <c r="D82" s="40"/>
    </row>
    <row r="83" spans="1:4" ht="12.75" customHeight="1" x14ac:dyDescent="0.2">
      <c r="A83" s="40"/>
      <c r="B83" s="40"/>
      <c r="C83" s="40"/>
      <c r="D83" s="40"/>
    </row>
    <row r="84" spans="1:4" ht="12.75" customHeight="1" x14ac:dyDescent="0.2">
      <c r="A84" s="40"/>
      <c r="B84" s="40"/>
      <c r="C84" s="40"/>
      <c r="D84" s="40"/>
    </row>
    <row r="85" spans="1:4" ht="12.75" customHeight="1" x14ac:dyDescent="0.2">
      <c r="A85" s="40"/>
      <c r="B85" s="40"/>
      <c r="C85" s="40"/>
      <c r="D85" s="40"/>
    </row>
    <row r="86" spans="1:4" ht="12.75" customHeight="1" x14ac:dyDescent="0.2">
      <c r="A86" s="40"/>
      <c r="B86" s="40"/>
      <c r="C86" s="40"/>
      <c r="D86" s="40"/>
    </row>
    <row r="87" spans="1:4" ht="12.75" customHeight="1" x14ac:dyDescent="0.2">
      <c r="A87" s="40"/>
      <c r="B87" s="40"/>
      <c r="C87" s="40"/>
      <c r="D87" s="40"/>
    </row>
    <row r="88" spans="1:4" ht="12.75" customHeight="1" x14ac:dyDescent="0.2">
      <c r="A88" s="40"/>
      <c r="B88" s="40"/>
      <c r="C88" s="40"/>
      <c r="D88" s="40"/>
    </row>
    <row r="89" spans="1:4" ht="12.75" customHeight="1" x14ac:dyDescent="0.2">
      <c r="A89" s="40"/>
      <c r="B89" s="40"/>
      <c r="C89" s="40"/>
      <c r="D89" s="40"/>
    </row>
    <row r="90" spans="1:4" ht="12.75" customHeight="1" x14ac:dyDescent="0.2">
      <c r="A90" s="40"/>
      <c r="B90" s="40"/>
      <c r="C90" s="40"/>
      <c r="D90" s="40"/>
    </row>
    <row r="91" spans="1:4" ht="12.75" customHeight="1" x14ac:dyDescent="0.2">
      <c r="A91" s="46" t="s">
        <v>120</v>
      </c>
      <c r="B91" s="46"/>
      <c r="C91" s="46"/>
      <c r="D91" s="46"/>
    </row>
    <row r="92" spans="1:4" ht="12.75" customHeight="1" x14ac:dyDescent="0.2">
      <c r="A92" s="46" t="s">
        <v>121</v>
      </c>
      <c r="B92" s="46"/>
      <c r="C92" s="46"/>
      <c r="D92" s="46"/>
    </row>
    <row r="93" spans="1:4" ht="12.75" customHeight="1" x14ac:dyDescent="0.2">
      <c r="A93" s="46" t="s">
        <v>125</v>
      </c>
      <c r="B93" s="46"/>
      <c r="C93" s="46"/>
      <c r="D93" s="46"/>
    </row>
    <row r="94" spans="1:4" ht="12.75" customHeight="1" thickBot="1" x14ac:dyDescent="0.25">
      <c r="A94" s="3"/>
      <c r="B94" s="3"/>
      <c r="C94" s="3"/>
      <c r="D94" s="3"/>
    </row>
    <row r="95" spans="1:4" ht="21" customHeight="1" thickTop="1" x14ac:dyDescent="0.2">
      <c r="A95" s="29"/>
      <c r="B95" s="38"/>
      <c r="C95" s="44" t="s">
        <v>68</v>
      </c>
      <c r="D95" s="45"/>
    </row>
    <row r="96" spans="1:4" ht="25.5" customHeight="1" x14ac:dyDescent="0.2">
      <c r="A96" s="31" t="s">
        <v>123</v>
      </c>
      <c r="B96" s="32" t="s">
        <v>0</v>
      </c>
      <c r="C96" s="32" t="s">
        <v>2</v>
      </c>
      <c r="D96" s="32" t="s">
        <v>1</v>
      </c>
    </row>
    <row r="97" spans="1:4" ht="18.75" customHeight="1" thickBot="1" x14ac:dyDescent="0.25">
      <c r="A97" s="37"/>
      <c r="B97" s="34"/>
      <c r="C97" s="35"/>
      <c r="D97" s="35"/>
    </row>
    <row r="98" spans="1:4" ht="12.75" customHeight="1" thickTop="1" x14ac:dyDescent="0.2">
      <c r="A98" s="11"/>
      <c r="B98" s="4"/>
      <c r="C98" s="4"/>
      <c r="D98" s="5"/>
    </row>
    <row r="99" spans="1:4" ht="12.75" customHeight="1" x14ac:dyDescent="0.2">
      <c r="A99" s="11" t="s">
        <v>108</v>
      </c>
      <c r="B99" s="4">
        <f>C99+D99</f>
        <v>23</v>
      </c>
      <c r="C99" s="4">
        <v>4</v>
      </c>
      <c r="D99" s="5">
        <v>19</v>
      </c>
    </row>
    <row r="100" spans="1:4" ht="12.75" customHeight="1" x14ac:dyDescent="0.2">
      <c r="A100" s="11"/>
      <c r="B100" s="4"/>
      <c r="C100" s="4"/>
      <c r="D100" s="5"/>
    </row>
    <row r="101" spans="1:4" ht="12.75" customHeight="1" x14ac:dyDescent="0.2">
      <c r="A101" s="11"/>
      <c r="B101" s="4"/>
      <c r="C101" s="4"/>
      <c r="D101" s="5"/>
    </row>
    <row r="102" spans="1:4" ht="12.75" customHeight="1" x14ac:dyDescent="0.2">
      <c r="A102" s="12" t="s">
        <v>58</v>
      </c>
      <c r="B102" s="1">
        <f>B104+B107+B110</f>
        <v>86</v>
      </c>
      <c r="C102" s="1">
        <f t="shared" ref="C102:D102" si="14">C104+C107+C110</f>
        <v>13</v>
      </c>
      <c r="D102" s="2">
        <f t="shared" si="14"/>
        <v>73</v>
      </c>
    </row>
    <row r="103" spans="1:4" ht="12.75" customHeight="1" x14ac:dyDescent="0.2">
      <c r="A103" s="11"/>
      <c r="B103" s="4"/>
      <c r="C103" s="4"/>
      <c r="D103" s="5"/>
    </row>
    <row r="104" spans="1:4" ht="12.75" customHeight="1" x14ac:dyDescent="0.2">
      <c r="A104" s="12" t="s">
        <v>62</v>
      </c>
      <c r="B104" s="1">
        <f t="shared" ref="B104:D104" si="15">B105</f>
        <v>37</v>
      </c>
      <c r="C104" s="1">
        <f t="shared" si="15"/>
        <v>9</v>
      </c>
      <c r="D104" s="2">
        <f t="shared" si="15"/>
        <v>28</v>
      </c>
    </row>
    <row r="105" spans="1:4" ht="12.75" customHeight="1" x14ac:dyDescent="0.2">
      <c r="A105" s="11" t="s">
        <v>63</v>
      </c>
      <c r="B105" s="4">
        <f>C105+D105</f>
        <v>37</v>
      </c>
      <c r="C105" s="4">
        <v>9</v>
      </c>
      <c r="D105" s="5">
        <v>28</v>
      </c>
    </row>
    <row r="106" spans="1:4" ht="12.75" customHeight="1" x14ac:dyDescent="0.2">
      <c r="A106" s="11"/>
      <c r="B106" s="4"/>
      <c r="C106" s="4"/>
      <c r="D106" s="5"/>
    </row>
    <row r="107" spans="1:4" ht="12.75" customHeight="1" x14ac:dyDescent="0.2">
      <c r="A107" s="12" t="s">
        <v>59</v>
      </c>
      <c r="B107" s="1">
        <f t="shared" ref="B107:D107" si="16">B108</f>
        <v>25</v>
      </c>
      <c r="C107" s="1">
        <f t="shared" si="16"/>
        <v>3</v>
      </c>
      <c r="D107" s="2">
        <f t="shared" si="16"/>
        <v>22</v>
      </c>
    </row>
    <row r="108" spans="1:4" ht="12.75" customHeight="1" x14ac:dyDescent="0.2">
      <c r="A108" s="11" t="s">
        <v>60</v>
      </c>
      <c r="B108" s="4">
        <f>C108+D108</f>
        <v>25</v>
      </c>
      <c r="C108" s="4">
        <v>3</v>
      </c>
      <c r="D108" s="5">
        <v>22</v>
      </c>
    </row>
    <row r="109" spans="1:4" ht="12.75" customHeight="1" x14ac:dyDescent="0.2">
      <c r="A109" s="11"/>
      <c r="B109" s="4"/>
      <c r="C109" s="4"/>
      <c r="D109" s="5"/>
    </row>
    <row r="110" spans="1:4" ht="12.75" customHeight="1" x14ac:dyDescent="0.2">
      <c r="A110" s="12" t="s">
        <v>61</v>
      </c>
      <c r="B110" s="1">
        <f t="shared" ref="B110:D110" si="17">B111</f>
        <v>24</v>
      </c>
      <c r="C110" s="1">
        <f t="shared" si="17"/>
        <v>1</v>
      </c>
      <c r="D110" s="2">
        <f t="shared" si="17"/>
        <v>23</v>
      </c>
    </row>
    <row r="111" spans="1:4" ht="12.75" customHeight="1" x14ac:dyDescent="0.2">
      <c r="A111" s="11" t="s">
        <v>60</v>
      </c>
      <c r="B111" s="4">
        <f>C111+D111</f>
        <v>24</v>
      </c>
      <c r="C111" s="4">
        <v>1</v>
      </c>
      <c r="D111" s="5">
        <v>23</v>
      </c>
    </row>
    <row r="112" spans="1:4" ht="12.75" customHeight="1" x14ac:dyDescent="0.2">
      <c r="A112" s="11"/>
      <c r="B112" s="4"/>
      <c r="C112" s="4"/>
      <c r="D112" s="5"/>
    </row>
    <row r="113" spans="1:4" ht="12.75" customHeight="1" x14ac:dyDescent="0.2">
      <c r="A113" s="11"/>
      <c r="B113" s="4"/>
      <c r="C113" s="4"/>
      <c r="D113" s="5"/>
    </row>
    <row r="114" spans="1:4" ht="12.75" customHeight="1" x14ac:dyDescent="0.2">
      <c r="A114" s="10" t="s">
        <v>9</v>
      </c>
      <c r="B114" s="26">
        <f>B117+B123+B130+B135+B139+B148+B152+B180+B206+B214+B218+B222+B241</f>
        <v>1080</v>
      </c>
      <c r="C114" s="26">
        <f>C117+C123+C130+C135+C139+C148+C152+C180+C206+C214+C218+C222+C241</f>
        <v>390</v>
      </c>
      <c r="D114" s="42">
        <f>D117+D123+D130+D135+D139+D148+D152+D180+D206+D214+D218+D222+D241</f>
        <v>690</v>
      </c>
    </row>
    <row r="115" spans="1:4" ht="12.75" customHeight="1" x14ac:dyDescent="0.2">
      <c r="A115" s="11" t="s">
        <v>10</v>
      </c>
      <c r="C115" s="5"/>
      <c r="D115" s="5"/>
    </row>
    <row r="116" spans="1:4" ht="12.75" customHeight="1" x14ac:dyDescent="0.2">
      <c r="A116" s="11"/>
      <c r="B116" s="4"/>
      <c r="C116" s="4"/>
      <c r="D116" s="5"/>
    </row>
    <row r="117" spans="1:4" ht="12.75" customHeight="1" x14ac:dyDescent="0.2">
      <c r="A117" s="12" t="s">
        <v>28</v>
      </c>
      <c r="B117" s="12">
        <f>SUM(B119:B121)</f>
        <v>52</v>
      </c>
      <c r="C117" s="12">
        <f>SUM(C119:C121)</f>
        <v>26</v>
      </c>
      <c r="D117" s="7">
        <f>SUM(D119:D121)</f>
        <v>26</v>
      </c>
    </row>
    <row r="118" spans="1:4" ht="12.75" customHeight="1" x14ac:dyDescent="0.2">
      <c r="A118" s="11"/>
      <c r="B118" s="4"/>
      <c r="C118" s="4"/>
      <c r="D118" s="5"/>
    </row>
    <row r="119" spans="1:4" ht="12.75" customHeight="1" x14ac:dyDescent="0.2">
      <c r="A119" s="11" t="s">
        <v>29</v>
      </c>
      <c r="B119" s="4">
        <f>C119+D119</f>
        <v>12</v>
      </c>
      <c r="C119" s="4">
        <v>7</v>
      </c>
      <c r="D119" s="5">
        <v>5</v>
      </c>
    </row>
    <row r="120" spans="1:4" ht="12.75" customHeight="1" x14ac:dyDescent="0.2">
      <c r="A120" s="11" t="s">
        <v>46</v>
      </c>
      <c r="B120" s="4">
        <f>C120+D120</f>
        <v>12</v>
      </c>
      <c r="C120" s="4">
        <v>7</v>
      </c>
      <c r="D120" s="5">
        <v>5</v>
      </c>
    </row>
    <row r="121" spans="1:4" ht="12.75" customHeight="1" x14ac:dyDescent="0.2">
      <c r="A121" s="11" t="s">
        <v>94</v>
      </c>
      <c r="B121" s="4">
        <f>C121+D121</f>
        <v>28</v>
      </c>
      <c r="C121" s="4">
        <v>12</v>
      </c>
      <c r="D121" s="5">
        <v>16</v>
      </c>
    </row>
    <row r="122" spans="1:4" ht="12.75" customHeight="1" x14ac:dyDescent="0.2">
      <c r="A122" s="11"/>
      <c r="B122" s="4"/>
      <c r="C122" s="4"/>
      <c r="D122" s="5"/>
    </row>
    <row r="123" spans="1:4" ht="12.75" customHeight="1" x14ac:dyDescent="0.2">
      <c r="A123" s="12" t="s">
        <v>5</v>
      </c>
      <c r="B123" s="12">
        <f>SUM(B125:B128)</f>
        <v>52</v>
      </c>
      <c r="C123" s="12">
        <f>SUM(C125:C128)</f>
        <v>25</v>
      </c>
      <c r="D123" s="7">
        <f>SUM(D125:D128)</f>
        <v>27</v>
      </c>
    </row>
    <row r="124" spans="1:4" ht="12.75" customHeight="1" x14ac:dyDescent="0.2">
      <c r="A124" s="11"/>
      <c r="B124" s="4"/>
      <c r="C124" s="4"/>
      <c r="D124" s="5"/>
    </row>
    <row r="125" spans="1:4" ht="12.75" customHeight="1" x14ac:dyDescent="0.2">
      <c r="A125" s="11" t="s">
        <v>22</v>
      </c>
      <c r="B125" s="4">
        <f>C125+D125</f>
        <v>15</v>
      </c>
      <c r="C125" s="4">
        <v>10</v>
      </c>
      <c r="D125" s="5">
        <v>5</v>
      </c>
    </row>
    <row r="126" spans="1:4" ht="12.75" customHeight="1" x14ac:dyDescent="0.2">
      <c r="A126" s="11" t="s">
        <v>43</v>
      </c>
      <c r="B126" s="4">
        <f>C126+D126</f>
        <v>18</v>
      </c>
      <c r="C126" s="9">
        <v>8</v>
      </c>
      <c r="D126" s="8">
        <v>10</v>
      </c>
    </row>
    <row r="127" spans="1:4" ht="12.75" customHeight="1" x14ac:dyDescent="0.2">
      <c r="A127" s="11" t="s">
        <v>78</v>
      </c>
      <c r="B127" s="4"/>
      <c r="C127" s="9"/>
      <c r="D127" s="8"/>
    </row>
    <row r="128" spans="1:4" ht="12.75" customHeight="1" x14ac:dyDescent="0.2">
      <c r="A128" s="11" t="s">
        <v>77</v>
      </c>
      <c r="B128" s="4">
        <f>C128+D128</f>
        <v>19</v>
      </c>
      <c r="C128" s="9">
        <v>7</v>
      </c>
      <c r="D128" s="8">
        <v>12</v>
      </c>
    </row>
    <row r="129" spans="1:4" ht="12.75" customHeight="1" x14ac:dyDescent="0.2">
      <c r="A129" s="11"/>
      <c r="B129" s="4"/>
      <c r="C129" s="9"/>
      <c r="D129" s="8"/>
    </row>
    <row r="130" spans="1:4" ht="12.75" customHeight="1" x14ac:dyDescent="0.2">
      <c r="A130" s="12" t="s">
        <v>6</v>
      </c>
      <c r="B130" s="12">
        <f>B132+B133</f>
        <v>21</v>
      </c>
      <c r="C130" s="12">
        <f t="shared" ref="C130:D130" si="18">C132+C133</f>
        <v>8</v>
      </c>
      <c r="D130" s="43">
        <f t="shared" si="18"/>
        <v>13</v>
      </c>
    </row>
    <row r="131" spans="1:4" ht="12.75" customHeight="1" x14ac:dyDescent="0.2">
      <c r="A131" s="11"/>
      <c r="B131" s="4"/>
      <c r="C131" s="4"/>
      <c r="D131" s="5"/>
    </row>
    <row r="132" spans="1:4" ht="12.75" customHeight="1" x14ac:dyDescent="0.2">
      <c r="A132" s="11" t="s">
        <v>23</v>
      </c>
      <c r="B132" s="4">
        <f t="shared" ref="B132:B133" si="19">C132+D132</f>
        <v>8</v>
      </c>
      <c r="C132" s="4">
        <v>4</v>
      </c>
      <c r="D132" s="5">
        <v>4</v>
      </c>
    </row>
    <row r="133" spans="1:4" ht="12.75" customHeight="1" x14ac:dyDescent="0.2">
      <c r="A133" s="11" t="s">
        <v>34</v>
      </c>
      <c r="B133" s="4">
        <f t="shared" si="19"/>
        <v>13</v>
      </c>
      <c r="C133" s="4">
        <v>4</v>
      </c>
      <c r="D133" s="5">
        <v>9</v>
      </c>
    </row>
    <row r="134" spans="1:4" ht="12.75" customHeight="1" x14ac:dyDescent="0.2">
      <c r="A134" s="11"/>
      <c r="B134" s="4"/>
      <c r="C134" s="4"/>
      <c r="D134" s="5"/>
    </row>
    <row r="135" spans="1:4" ht="12.75" customHeight="1" x14ac:dyDescent="0.2">
      <c r="A135" s="12" t="s">
        <v>82</v>
      </c>
      <c r="B135" s="12">
        <f t="shared" ref="B135:D135" si="20">B137</f>
        <v>32</v>
      </c>
      <c r="C135" s="12">
        <f t="shared" si="20"/>
        <v>8</v>
      </c>
      <c r="D135" s="7">
        <f t="shared" si="20"/>
        <v>24</v>
      </c>
    </row>
    <row r="136" spans="1:4" ht="12.75" customHeight="1" x14ac:dyDescent="0.2">
      <c r="A136" s="11"/>
      <c r="B136" s="11"/>
      <c r="C136" s="11"/>
    </row>
    <row r="137" spans="1:4" ht="12.75" customHeight="1" x14ac:dyDescent="0.2">
      <c r="A137" s="11" t="s">
        <v>93</v>
      </c>
      <c r="B137" s="11">
        <f>C137+D137</f>
        <v>32</v>
      </c>
      <c r="C137" s="11">
        <v>8</v>
      </c>
      <c r="D137" s="6">
        <v>24</v>
      </c>
    </row>
    <row r="138" spans="1:4" ht="12.75" customHeight="1" x14ac:dyDescent="0.2">
      <c r="A138" s="11"/>
      <c r="B138" s="11"/>
      <c r="C138" s="11"/>
    </row>
    <row r="139" spans="1:4" ht="12.75" customHeight="1" x14ac:dyDescent="0.2">
      <c r="A139" s="12" t="s">
        <v>7</v>
      </c>
      <c r="B139" s="12">
        <f>SUM(B141:B146)</f>
        <v>65</v>
      </c>
      <c r="C139" s="12">
        <f>SUM(C141:C146)</f>
        <v>24</v>
      </c>
      <c r="D139" s="7">
        <f>SUM(D141:D146)</f>
        <v>41</v>
      </c>
    </row>
    <row r="140" spans="1:4" ht="12.75" customHeight="1" x14ac:dyDescent="0.2">
      <c r="A140" s="11"/>
      <c r="B140" s="4"/>
      <c r="C140" s="4"/>
      <c r="D140" s="5"/>
    </row>
    <row r="141" spans="1:4" ht="12.75" customHeight="1" x14ac:dyDescent="0.2">
      <c r="A141" s="11" t="s">
        <v>35</v>
      </c>
      <c r="B141" s="4">
        <f t="shared" ref="B141:B144" si="21">C141+D141</f>
        <v>13</v>
      </c>
      <c r="C141" s="4">
        <v>3</v>
      </c>
      <c r="D141" s="5">
        <v>10</v>
      </c>
    </row>
    <row r="142" spans="1:4" ht="12.75" customHeight="1" x14ac:dyDescent="0.2">
      <c r="A142" s="11" t="s">
        <v>86</v>
      </c>
      <c r="B142" s="4">
        <f t="shared" si="21"/>
        <v>20</v>
      </c>
      <c r="C142" s="4">
        <v>9</v>
      </c>
      <c r="D142" s="5">
        <v>11</v>
      </c>
    </row>
    <row r="143" spans="1:4" ht="12.75" customHeight="1" x14ac:dyDescent="0.2">
      <c r="A143" s="11" t="s">
        <v>95</v>
      </c>
      <c r="B143" s="4">
        <f t="shared" si="21"/>
        <v>22</v>
      </c>
      <c r="C143" s="4">
        <v>10</v>
      </c>
      <c r="D143" s="5">
        <v>12</v>
      </c>
    </row>
    <row r="144" spans="1:4" ht="12.75" customHeight="1" x14ac:dyDescent="0.2">
      <c r="A144" s="11" t="s">
        <v>96</v>
      </c>
      <c r="B144" s="4">
        <f t="shared" si="21"/>
        <v>8</v>
      </c>
      <c r="C144" s="4">
        <v>1</v>
      </c>
      <c r="D144" s="5">
        <v>7</v>
      </c>
    </row>
    <row r="145" spans="1:4" ht="12.75" customHeight="1" x14ac:dyDescent="0.2">
      <c r="A145" s="11" t="s">
        <v>107</v>
      </c>
      <c r="B145" s="4">
        <f>C145</f>
        <v>1</v>
      </c>
      <c r="C145" s="4">
        <v>1</v>
      </c>
      <c r="D145" s="21" t="s">
        <v>124</v>
      </c>
    </row>
    <row r="146" spans="1:4" ht="12.75" customHeight="1" x14ac:dyDescent="0.2">
      <c r="A146" s="11" t="s">
        <v>118</v>
      </c>
      <c r="B146" s="4">
        <f>D146</f>
        <v>1</v>
      </c>
      <c r="C146" s="20" t="s">
        <v>124</v>
      </c>
      <c r="D146" s="23">
        <v>1</v>
      </c>
    </row>
    <row r="147" spans="1:4" ht="12.75" customHeight="1" x14ac:dyDescent="0.2">
      <c r="A147" s="11"/>
      <c r="B147" s="4"/>
      <c r="C147" s="4"/>
      <c r="D147" s="5"/>
    </row>
    <row r="148" spans="1:4" ht="12.75" customHeight="1" x14ac:dyDescent="0.2">
      <c r="A148" s="12" t="s">
        <v>114</v>
      </c>
      <c r="B148" s="12">
        <f t="shared" ref="B148:D148" si="22">B150</f>
        <v>35</v>
      </c>
      <c r="C148" s="12">
        <f t="shared" si="22"/>
        <v>5</v>
      </c>
      <c r="D148" s="7">
        <f t="shared" si="22"/>
        <v>30</v>
      </c>
    </row>
    <row r="149" spans="1:4" ht="12.75" customHeight="1" x14ac:dyDescent="0.2">
      <c r="A149" s="11"/>
      <c r="B149" s="11"/>
      <c r="C149" s="18"/>
      <c r="D149" s="22"/>
    </row>
    <row r="150" spans="1:4" ht="12.75" customHeight="1" x14ac:dyDescent="0.2">
      <c r="A150" s="11" t="s">
        <v>115</v>
      </c>
      <c r="B150" s="11">
        <f>C150+D150</f>
        <v>35</v>
      </c>
      <c r="C150" s="19">
        <v>5</v>
      </c>
      <c r="D150" s="25">
        <v>30</v>
      </c>
    </row>
    <row r="151" spans="1:4" ht="12.75" customHeight="1" x14ac:dyDescent="0.2">
      <c r="A151" s="11"/>
      <c r="B151" s="11"/>
      <c r="C151" s="18"/>
      <c r="D151" s="22"/>
    </row>
    <row r="152" spans="1:4" ht="12.75" customHeight="1" x14ac:dyDescent="0.2">
      <c r="A152" s="12" t="s">
        <v>30</v>
      </c>
      <c r="B152" s="12">
        <f t="shared" ref="B152:D152" si="23">B154+B155</f>
        <v>19</v>
      </c>
      <c r="C152" s="12">
        <f t="shared" si="23"/>
        <v>7</v>
      </c>
      <c r="D152" s="7">
        <f t="shared" si="23"/>
        <v>12</v>
      </c>
    </row>
    <row r="153" spans="1:4" ht="12.75" customHeight="1" x14ac:dyDescent="0.2">
      <c r="A153" s="11"/>
      <c r="B153" s="4"/>
      <c r="C153" s="9"/>
      <c r="D153" s="8"/>
    </row>
    <row r="154" spans="1:4" ht="12.75" customHeight="1" x14ac:dyDescent="0.2">
      <c r="A154" s="11" t="s">
        <v>32</v>
      </c>
      <c r="B154" s="4">
        <f>C154+D154</f>
        <v>8</v>
      </c>
      <c r="C154" s="9">
        <v>4</v>
      </c>
      <c r="D154" s="8">
        <v>4</v>
      </c>
    </row>
    <row r="155" spans="1:4" ht="12.75" customHeight="1" x14ac:dyDescent="0.2">
      <c r="A155" s="11" t="s">
        <v>31</v>
      </c>
      <c r="B155" s="4">
        <f>C155+D155</f>
        <v>11</v>
      </c>
      <c r="C155" s="9">
        <v>3</v>
      </c>
      <c r="D155" s="8">
        <v>8</v>
      </c>
    </row>
    <row r="156" spans="1:4" ht="12.75" customHeight="1" x14ac:dyDescent="0.2">
      <c r="A156" s="40"/>
      <c r="B156" s="40"/>
      <c r="C156" s="40"/>
      <c r="D156" s="40"/>
    </row>
    <row r="157" spans="1:4" ht="12.75" customHeight="1" x14ac:dyDescent="0.2">
      <c r="A157" s="40"/>
      <c r="B157" s="40"/>
      <c r="C157" s="40"/>
      <c r="D157" s="40"/>
    </row>
    <row r="158" spans="1:4" ht="12.75" customHeight="1" x14ac:dyDescent="0.2">
      <c r="A158" s="40"/>
      <c r="B158" s="40"/>
      <c r="C158" s="40"/>
      <c r="D158" s="40"/>
    </row>
    <row r="159" spans="1:4" ht="12.75" customHeight="1" x14ac:dyDescent="0.2">
      <c r="A159" s="40"/>
      <c r="B159" s="40"/>
      <c r="C159" s="40"/>
      <c r="D159" s="40"/>
    </row>
    <row r="160" spans="1:4" ht="12.75" customHeight="1" x14ac:dyDescent="0.2">
      <c r="A160" s="40"/>
      <c r="B160" s="40"/>
      <c r="C160" s="40"/>
      <c r="D160" s="40"/>
    </row>
    <row r="161" spans="1:4" ht="12.75" customHeight="1" x14ac:dyDescent="0.2">
      <c r="A161" s="40"/>
      <c r="B161" s="40"/>
      <c r="C161" s="40"/>
      <c r="D161" s="40"/>
    </row>
    <row r="162" spans="1:4" ht="12.75" customHeight="1" x14ac:dyDescent="0.2">
      <c r="A162" s="40"/>
      <c r="B162" s="40"/>
      <c r="C162" s="40"/>
      <c r="D162" s="40"/>
    </row>
    <row r="163" spans="1:4" ht="12.75" customHeight="1" x14ac:dyDescent="0.2">
      <c r="A163" s="40"/>
      <c r="B163" s="40"/>
      <c r="C163" s="40"/>
      <c r="D163" s="40"/>
    </row>
    <row r="164" spans="1:4" ht="12.75" customHeight="1" x14ac:dyDescent="0.2">
      <c r="A164" s="40"/>
      <c r="B164" s="40"/>
      <c r="C164" s="40"/>
      <c r="D164" s="40"/>
    </row>
    <row r="165" spans="1:4" ht="12.75" customHeight="1" x14ac:dyDescent="0.2">
      <c r="A165" s="40"/>
      <c r="B165" s="40"/>
      <c r="C165" s="40"/>
      <c r="D165" s="40"/>
    </row>
    <row r="166" spans="1:4" ht="12.75" customHeight="1" x14ac:dyDescent="0.2">
      <c r="A166" s="40"/>
      <c r="B166" s="40"/>
      <c r="C166" s="40"/>
      <c r="D166" s="40"/>
    </row>
    <row r="167" spans="1:4" ht="12.75" customHeight="1" x14ac:dyDescent="0.2">
      <c r="A167" s="40"/>
      <c r="B167" s="40"/>
      <c r="C167" s="40"/>
      <c r="D167" s="40"/>
    </row>
    <row r="168" spans="1:4" ht="12.75" customHeight="1" x14ac:dyDescent="0.2">
      <c r="A168" s="40"/>
      <c r="B168" s="40"/>
      <c r="C168" s="40"/>
      <c r="D168" s="40"/>
    </row>
    <row r="169" spans="1:4" ht="12.75" customHeight="1" x14ac:dyDescent="0.2">
      <c r="A169" s="40"/>
      <c r="B169" s="40"/>
      <c r="C169" s="40"/>
      <c r="D169" s="40"/>
    </row>
    <row r="170" spans="1:4" ht="12.75" customHeight="1" x14ac:dyDescent="0.2">
      <c r="A170" s="40"/>
      <c r="B170" s="40"/>
      <c r="C170" s="40"/>
      <c r="D170" s="40"/>
    </row>
    <row r="171" spans="1:4" ht="12.75" customHeight="1" x14ac:dyDescent="0.2">
      <c r="A171" s="40"/>
      <c r="B171" s="40"/>
      <c r="C171" s="40"/>
      <c r="D171" s="40"/>
    </row>
    <row r="172" spans="1:4" ht="12.75" customHeight="1" x14ac:dyDescent="0.2">
      <c r="A172" s="46" t="s">
        <v>120</v>
      </c>
      <c r="B172" s="46"/>
      <c r="C172" s="46"/>
      <c r="D172" s="46"/>
    </row>
    <row r="173" spans="1:4" ht="12.75" customHeight="1" x14ac:dyDescent="0.2">
      <c r="A173" s="46" t="s">
        <v>121</v>
      </c>
      <c r="B173" s="46"/>
      <c r="C173" s="46"/>
      <c r="D173" s="46"/>
    </row>
    <row r="174" spans="1:4" ht="12.75" customHeight="1" x14ac:dyDescent="0.2">
      <c r="A174" s="46" t="s">
        <v>125</v>
      </c>
      <c r="B174" s="46"/>
      <c r="C174" s="46"/>
      <c r="D174" s="46"/>
    </row>
    <row r="175" spans="1:4" ht="12.75" customHeight="1" thickBot="1" x14ac:dyDescent="0.25">
      <c r="A175" s="3"/>
      <c r="B175" s="3"/>
      <c r="C175" s="3"/>
      <c r="D175" s="3"/>
    </row>
    <row r="176" spans="1:4" ht="21" customHeight="1" thickTop="1" x14ac:dyDescent="0.2">
      <c r="A176" s="29"/>
      <c r="B176" s="36"/>
      <c r="C176" s="44" t="s">
        <v>68</v>
      </c>
      <c r="D176" s="45"/>
    </row>
    <row r="177" spans="1:4" ht="25.5" customHeight="1" x14ac:dyDescent="0.2">
      <c r="A177" s="31" t="s">
        <v>123</v>
      </c>
      <c r="B177" s="32" t="s">
        <v>0</v>
      </c>
      <c r="C177" s="32" t="s">
        <v>2</v>
      </c>
      <c r="D177" s="32" t="s">
        <v>1</v>
      </c>
    </row>
    <row r="178" spans="1:4" ht="18.75" customHeight="1" thickBot="1" x14ac:dyDescent="0.25">
      <c r="A178" s="37"/>
      <c r="B178" s="34"/>
      <c r="C178" s="35"/>
      <c r="D178" s="35"/>
    </row>
    <row r="179" spans="1:4" ht="12.75" customHeight="1" thickTop="1" x14ac:dyDescent="0.2">
      <c r="A179" s="11"/>
      <c r="B179" s="11"/>
      <c r="C179" s="11"/>
    </row>
    <row r="180" spans="1:4" ht="12.75" customHeight="1" x14ac:dyDescent="0.2">
      <c r="A180" s="12" t="s">
        <v>24</v>
      </c>
      <c r="B180" s="12">
        <f>B182+B191+B194+B198+B203</f>
        <v>273</v>
      </c>
      <c r="C180" s="12">
        <f>C182+C191+C194+C198+C203</f>
        <v>72</v>
      </c>
      <c r="D180" s="43">
        <f>D182+D191+D194+D198+D203</f>
        <v>201</v>
      </c>
    </row>
    <row r="181" spans="1:4" ht="12.75" customHeight="1" x14ac:dyDescent="0.2">
      <c r="A181" s="11"/>
      <c r="B181" s="4"/>
      <c r="C181" s="4"/>
      <c r="D181" s="5"/>
    </row>
    <row r="182" spans="1:4" ht="12.75" customHeight="1" x14ac:dyDescent="0.2">
      <c r="A182" s="12" t="s">
        <v>76</v>
      </c>
      <c r="B182" s="12">
        <f>SUM(B183:B189)</f>
        <v>169</v>
      </c>
      <c r="C182" s="12">
        <f>SUM(C183:C189)</f>
        <v>51</v>
      </c>
      <c r="D182" s="7">
        <f>SUM(D183:D189)</f>
        <v>118</v>
      </c>
    </row>
    <row r="183" spans="1:4" ht="12.75" customHeight="1" x14ac:dyDescent="0.2">
      <c r="A183" s="11" t="s">
        <v>33</v>
      </c>
      <c r="B183" s="4">
        <f>C183+D183</f>
        <v>33</v>
      </c>
      <c r="C183" s="4">
        <v>18</v>
      </c>
      <c r="D183" s="5">
        <v>15</v>
      </c>
    </row>
    <row r="184" spans="1:4" ht="12.75" customHeight="1" x14ac:dyDescent="0.2">
      <c r="A184" s="11" t="s">
        <v>74</v>
      </c>
      <c r="B184" s="4">
        <f>C184+D184</f>
        <v>30</v>
      </c>
      <c r="C184" s="4">
        <v>7</v>
      </c>
      <c r="D184" s="5">
        <v>23</v>
      </c>
    </row>
    <row r="185" spans="1:4" ht="12.75" customHeight="1" x14ac:dyDescent="0.2">
      <c r="A185" s="11" t="s">
        <v>87</v>
      </c>
      <c r="B185" s="4"/>
      <c r="C185" s="4"/>
      <c r="D185" s="5"/>
    </row>
    <row r="186" spans="1:4" ht="12.75" customHeight="1" x14ac:dyDescent="0.2">
      <c r="A186" s="11" t="s">
        <v>88</v>
      </c>
      <c r="B186" s="4">
        <f>C186+D186</f>
        <v>21</v>
      </c>
      <c r="C186" s="4">
        <v>6</v>
      </c>
      <c r="D186" s="5">
        <v>15</v>
      </c>
    </row>
    <row r="187" spans="1:4" ht="12.75" customHeight="1" x14ac:dyDescent="0.2">
      <c r="A187" s="11" t="s">
        <v>66</v>
      </c>
      <c r="B187" s="4"/>
      <c r="C187" s="4"/>
      <c r="D187" s="5"/>
    </row>
    <row r="188" spans="1:4" ht="12.75" customHeight="1" x14ac:dyDescent="0.2">
      <c r="A188" s="11" t="s">
        <v>67</v>
      </c>
      <c r="B188" s="4">
        <f>C188+D188</f>
        <v>71</v>
      </c>
      <c r="C188" s="4">
        <v>16</v>
      </c>
      <c r="D188" s="5">
        <v>55</v>
      </c>
    </row>
    <row r="189" spans="1:4" ht="12.75" customHeight="1" x14ac:dyDescent="0.2">
      <c r="A189" s="11" t="s">
        <v>75</v>
      </c>
      <c r="B189" s="4">
        <f t="shared" ref="B189" si="24">C189+D189</f>
        <v>14</v>
      </c>
      <c r="C189" s="24">
        <v>4</v>
      </c>
      <c r="D189" s="23">
        <v>10</v>
      </c>
    </row>
    <row r="190" spans="1:4" ht="12.75" customHeight="1" x14ac:dyDescent="0.2">
      <c r="A190" s="11"/>
      <c r="B190" s="4"/>
      <c r="C190" s="4"/>
      <c r="D190" s="5"/>
    </row>
    <row r="191" spans="1:4" ht="12.75" customHeight="1" x14ac:dyDescent="0.2">
      <c r="A191" s="12" t="s">
        <v>41</v>
      </c>
      <c r="B191" s="1">
        <f>B192</f>
        <v>28</v>
      </c>
      <c r="C191" s="1">
        <f>C192</f>
        <v>6</v>
      </c>
      <c r="D191" s="2">
        <f>D192</f>
        <v>22</v>
      </c>
    </row>
    <row r="192" spans="1:4" ht="12.75" customHeight="1" x14ac:dyDescent="0.2">
      <c r="A192" s="11" t="s">
        <v>42</v>
      </c>
      <c r="B192" s="4">
        <f>C192+D192</f>
        <v>28</v>
      </c>
      <c r="C192" s="4">
        <v>6</v>
      </c>
      <c r="D192" s="5">
        <f>20+2</f>
        <v>22</v>
      </c>
    </row>
    <row r="193" spans="1:4" ht="12.75" customHeight="1" x14ac:dyDescent="0.2">
      <c r="B193" s="5"/>
      <c r="C193" s="8"/>
      <c r="D193" s="8"/>
    </row>
    <row r="194" spans="1:4" ht="12.75" customHeight="1" x14ac:dyDescent="0.2">
      <c r="A194" s="7" t="s">
        <v>61</v>
      </c>
      <c r="B194" s="1">
        <f t="shared" ref="B194:D194" si="25">B196</f>
        <v>15</v>
      </c>
      <c r="C194" s="2">
        <f t="shared" si="25"/>
        <v>2</v>
      </c>
      <c r="D194" s="2">
        <f t="shared" si="25"/>
        <v>13</v>
      </c>
    </row>
    <row r="195" spans="1:4" ht="12.75" customHeight="1" x14ac:dyDescent="0.2">
      <c r="A195" s="6" t="s">
        <v>90</v>
      </c>
      <c r="B195" s="4"/>
      <c r="C195" s="8"/>
      <c r="D195" s="8"/>
    </row>
    <row r="196" spans="1:4" ht="12.75" customHeight="1" x14ac:dyDescent="0.2">
      <c r="A196" s="6" t="s">
        <v>89</v>
      </c>
      <c r="B196" s="4">
        <f>C196+D196</f>
        <v>15</v>
      </c>
      <c r="C196" s="8">
        <v>2</v>
      </c>
      <c r="D196" s="8">
        <v>13</v>
      </c>
    </row>
    <row r="197" spans="1:4" ht="12.75" customHeight="1" x14ac:dyDescent="0.2">
      <c r="B197" s="4"/>
      <c r="C197" s="8"/>
      <c r="D197" s="8"/>
    </row>
    <row r="198" spans="1:4" ht="12.75" customHeight="1" x14ac:dyDescent="0.2">
      <c r="A198" s="12" t="s">
        <v>25</v>
      </c>
      <c r="B198" s="12">
        <f>SUM(B199:B201)</f>
        <v>50</v>
      </c>
      <c r="C198" s="12">
        <f>SUM(C199:C201)</f>
        <v>9</v>
      </c>
      <c r="D198" s="7">
        <f>SUM(D199:D201)</f>
        <v>41</v>
      </c>
    </row>
    <row r="199" spans="1:4" ht="12.75" customHeight="1" x14ac:dyDescent="0.2">
      <c r="A199" s="11" t="s">
        <v>26</v>
      </c>
      <c r="B199" s="4">
        <f>C199+D199</f>
        <v>19</v>
      </c>
      <c r="C199" s="4">
        <v>5</v>
      </c>
      <c r="D199" s="5">
        <v>14</v>
      </c>
    </row>
    <row r="200" spans="1:4" ht="12.75" customHeight="1" x14ac:dyDescent="0.2">
      <c r="A200" s="11" t="s">
        <v>116</v>
      </c>
      <c r="B200" s="4">
        <f>C200+D200</f>
        <v>11</v>
      </c>
      <c r="C200" s="4">
        <v>3</v>
      </c>
      <c r="D200" s="5">
        <v>8</v>
      </c>
    </row>
    <row r="201" spans="1:4" ht="12.75" customHeight="1" x14ac:dyDescent="0.2">
      <c r="A201" s="11" t="s">
        <v>117</v>
      </c>
      <c r="B201" s="4">
        <f>C201+D201</f>
        <v>20</v>
      </c>
      <c r="C201" s="4">
        <v>1</v>
      </c>
      <c r="D201" s="5">
        <v>19</v>
      </c>
    </row>
    <row r="202" spans="1:4" ht="12.75" customHeight="1" x14ac:dyDescent="0.2">
      <c r="A202" s="11"/>
      <c r="B202" s="4"/>
      <c r="C202" s="4"/>
      <c r="D202" s="5"/>
    </row>
    <row r="203" spans="1:4" ht="12.75" customHeight="1" x14ac:dyDescent="0.2">
      <c r="A203" s="12" t="s">
        <v>79</v>
      </c>
      <c r="B203" s="12">
        <f>B204</f>
        <v>11</v>
      </c>
      <c r="C203" s="12">
        <f t="shared" ref="C203:D203" si="26">C204</f>
        <v>4</v>
      </c>
      <c r="D203" s="43">
        <f t="shared" si="26"/>
        <v>7</v>
      </c>
    </row>
    <row r="204" spans="1:4" ht="12.75" customHeight="1" x14ac:dyDescent="0.2">
      <c r="A204" s="11" t="s">
        <v>91</v>
      </c>
      <c r="B204" s="4">
        <f t="shared" ref="B204" si="27">C204+D204</f>
        <v>11</v>
      </c>
      <c r="C204" s="4">
        <v>4</v>
      </c>
      <c r="D204" s="5">
        <v>7</v>
      </c>
    </row>
    <row r="205" spans="1:4" ht="12.75" customHeight="1" x14ac:dyDescent="0.2">
      <c r="A205" s="11"/>
      <c r="B205" s="4"/>
      <c r="C205" s="4"/>
      <c r="D205" s="5"/>
    </row>
    <row r="206" spans="1:4" ht="12.75" customHeight="1" x14ac:dyDescent="0.2">
      <c r="A206" s="12" t="s">
        <v>36</v>
      </c>
      <c r="B206" s="1">
        <f t="shared" ref="B206:D206" si="28">B208+B209+B211</f>
        <v>87</v>
      </c>
      <c r="C206" s="1">
        <f t="shared" si="28"/>
        <v>50</v>
      </c>
      <c r="D206" s="2">
        <f t="shared" si="28"/>
        <v>37</v>
      </c>
    </row>
    <row r="207" spans="1:4" ht="12.75" customHeight="1" x14ac:dyDescent="0.2">
      <c r="A207" s="11"/>
      <c r="B207" s="4"/>
      <c r="C207" s="4"/>
      <c r="D207" s="5"/>
    </row>
    <row r="208" spans="1:4" ht="12.75" customHeight="1" x14ac:dyDescent="0.2">
      <c r="A208" s="11" t="s">
        <v>37</v>
      </c>
      <c r="B208" s="4">
        <f>C208+D208</f>
        <v>47</v>
      </c>
      <c r="C208" s="4">
        <v>33</v>
      </c>
      <c r="D208" s="5">
        <v>14</v>
      </c>
    </row>
    <row r="209" spans="1:4" ht="12.75" customHeight="1" x14ac:dyDescent="0.2">
      <c r="A209" s="11" t="s">
        <v>49</v>
      </c>
      <c r="B209" s="4">
        <f t="shared" ref="B209" si="29">C209+D209</f>
        <v>21</v>
      </c>
      <c r="C209" s="4">
        <v>3</v>
      </c>
      <c r="D209" s="5">
        <v>18</v>
      </c>
    </row>
    <row r="210" spans="1:4" ht="12.75" customHeight="1" x14ac:dyDescent="0.2">
      <c r="A210" s="11" t="s">
        <v>50</v>
      </c>
      <c r="B210" s="4"/>
      <c r="C210" s="4"/>
      <c r="D210" s="5"/>
    </row>
    <row r="211" spans="1:4" ht="12.75" customHeight="1" x14ac:dyDescent="0.2">
      <c r="A211" s="12" t="s">
        <v>51</v>
      </c>
      <c r="B211" s="1">
        <f>B212</f>
        <v>19</v>
      </c>
      <c r="C211" s="1">
        <f t="shared" ref="C211:D211" si="30">C212</f>
        <v>14</v>
      </c>
      <c r="D211" s="2">
        <f t="shared" si="30"/>
        <v>5</v>
      </c>
    </row>
    <row r="212" spans="1:4" ht="12.75" customHeight="1" x14ac:dyDescent="0.2">
      <c r="A212" s="11" t="s">
        <v>49</v>
      </c>
      <c r="B212" s="4">
        <f>C212+D212</f>
        <v>19</v>
      </c>
      <c r="C212" s="4">
        <v>14</v>
      </c>
      <c r="D212" s="5">
        <v>5</v>
      </c>
    </row>
    <row r="213" spans="1:4" ht="12.75" customHeight="1" x14ac:dyDescent="0.2">
      <c r="A213" s="11"/>
      <c r="B213" s="4"/>
      <c r="C213" s="4"/>
      <c r="D213" s="5"/>
    </row>
    <row r="214" spans="1:4" ht="12.75" customHeight="1" x14ac:dyDescent="0.2">
      <c r="A214" s="12" t="s">
        <v>44</v>
      </c>
      <c r="B214" s="12">
        <f>B216</f>
        <v>46</v>
      </c>
      <c r="C214" s="12">
        <f t="shared" ref="C214:D214" si="31">C216</f>
        <v>26</v>
      </c>
      <c r="D214" s="43">
        <f t="shared" si="31"/>
        <v>20</v>
      </c>
    </row>
    <row r="215" spans="1:4" ht="12.75" customHeight="1" x14ac:dyDescent="0.2">
      <c r="A215" s="11"/>
      <c r="B215" s="4"/>
      <c r="C215" s="4"/>
      <c r="D215" s="5"/>
    </row>
    <row r="216" spans="1:4" ht="12.75" customHeight="1" x14ac:dyDescent="0.2">
      <c r="A216" s="11" t="s">
        <v>45</v>
      </c>
      <c r="B216" s="4">
        <f>C216+D216</f>
        <v>46</v>
      </c>
      <c r="C216" s="4">
        <v>26</v>
      </c>
      <c r="D216" s="5">
        <v>20</v>
      </c>
    </row>
    <row r="217" spans="1:4" ht="12.75" customHeight="1" x14ac:dyDescent="0.2">
      <c r="A217" s="11"/>
      <c r="B217" s="4"/>
      <c r="C217" s="4"/>
      <c r="D217" s="5"/>
    </row>
    <row r="218" spans="1:4" ht="12.75" customHeight="1" x14ac:dyDescent="0.2">
      <c r="A218" s="12" t="s">
        <v>81</v>
      </c>
      <c r="B218" s="12">
        <f>B219</f>
        <v>19</v>
      </c>
      <c r="C218" s="12">
        <f t="shared" ref="C218:D218" si="32">C219</f>
        <v>9</v>
      </c>
      <c r="D218" s="43">
        <f t="shared" si="32"/>
        <v>10</v>
      </c>
    </row>
    <row r="219" spans="1:4" ht="12.75" customHeight="1" x14ac:dyDescent="0.2">
      <c r="A219" s="11" t="s">
        <v>119</v>
      </c>
      <c r="B219" s="4">
        <f t="shared" ref="B219" si="33">C219+D219</f>
        <v>19</v>
      </c>
      <c r="C219" s="11">
        <v>9</v>
      </c>
      <c r="D219" s="6">
        <v>10</v>
      </c>
    </row>
    <row r="220" spans="1:4" ht="12.75" customHeight="1" x14ac:dyDescent="0.2">
      <c r="A220" s="11"/>
      <c r="B220" s="11"/>
      <c r="C220" s="11"/>
    </row>
    <row r="221" spans="1:4" ht="12.75" customHeight="1" x14ac:dyDescent="0.2">
      <c r="A221" s="11"/>
      <c r="B221" s="11"/>
      <c r="C221" s="11"/>
    </row>
    <row r="222" spans="1:4" ht="12.75" customHeight="1" x14ac:dyDescent="0.2">
      <c r="A222" s="12" t="s">
        <v>11</v>
      </c>
      <c r="B222" s="12">
        <f>B224+B233+B238</f>
        <v>123</v>
      </c>
      <c r="C222" s="12">
        <f t="shared" ref="C222:D222" si="34">C224+C233+C238</f>
        <v>17</v>
      </c>
      <c r="D222" s="43">
        <f t="shared" si="34"/>
        <v>106</v>
      </c>
    </row>
    <row r="223" spans="1:4" ht="12.75" customHeight="1" x14ac:dyDescent="0.2">
      <c r="A223" s="12"/>
      <c r="B223" s="12"/>
      <c r="C223" s="12"/>
      <c r="D223" s="43"/>
    </row>
    <row r="224" spans="1:4" ht="12.75" customHeight="1" x14ac:dyDescent="0.2">
      <c r="A224" s="12" t="s">
        <v>62</v>
      </c>
      <c r="B224" s="12">
        <f>SUM(B225:B231)</f>
        <v>36</v>
      </c>
      <c r="C224" s="12">
        <f>SUM(C225:C231)</f>
        <v>6</v>
      </c>
      <c r="D224" s="7">
        <f>SUM(D225:D231)</f>
        <v>30</v>
      </c>
    </row>
    <row r="225" spans="1:4" ht="12.75" customHeight="1" x14ac:dyDescent="0.2">
      <c r="A225" s="11" t="s">
        <v>83</v>
      </c>
      <c r="B225" s="4">
        <f t="shared" ref="B225:B230" si="35">C225+D225</f>
        <v>14</v>
      </c>
      <c r="C225" s="24">
        <v>2</v>
      </c>
      <c r="D225" s="23">
        <v>12</v>
      </c>
    </row>
    <row r="226" spans="1:4" ht="12.75" customHeight="1" x14ac:dyDescent="0.2">
      <c r="A226" s="11" t="s">
        <v>84</v>
      </c>
      <c r="B226" s="4">
        <f>D226</f>
        <v>1</v>
      </c>
      <c r="C226" s="20" t="s">
        <v>124</v>
      </c>
      <c r="D226" s="23">
        <v>1</v>
      </c>
    </row>
    <row r="227" spans="1:4" ht="12.75" customHeight="1" x14ac:dyDescent="0.2">
      <c r="A227" s="11" t="s">
        <v>85</v>
      </c>
      <c r="B227" s="4">
        <f t="shared" si="35"/>
        <v>10</v>
      </c>
      <c r="C227" s="24">
        <v>3</v>
      </c>
      <c r="D227" s="23">
        <v>7</v>
      </c>
    </row>
    <row r="228" spans="1:4" ht="12.75" customHeight="1" x14ac:dyDescent="0.2">
      <c r="A228" s="11" t="s">
        <v>100</v>
      </c>
      <c r="B228" s="4">
        <f>D228</f>
        <v>1</v>
      </c>
      <c r="C228" s="39" t="s">
        <v>124</v>
      </c>
      <c r="D228" s="23">
        <v>1</v>
      </c>
    </row>
    <row r="229" spans="1:4" ht="12.75" customHeight="1" x14ac:dyDescent="0.2">
      <c r="A229" s="11" t="s">
        <v>101</v>
      </c>
      <c r="B229" s="4">
        <f>D229</f>
        <v>2</v>
      </c>
      <c r="C229" s="39" t="s">
        <v>124</v>
      </c>
      <c r="D229" s="23">
        <v>2</v>
      </c>
    </row>
    <row r="230" spans="1:4" ht="12.75" customHeight="1" x14ac:dyDescent="0.2">
      <c r="A230" s="11" t="s">
        <v>102</v>
      </c>
      <c r="B230" s="4">
        <f t="shared" si="35"/>
        <v>7</v>
      </c>
      <c r="C230" s="24">
        <v>1</v>
      </c>
      <c r="D230" s="23">
        <v>6</v>
      </c>
    </row>
    <row r="231" spans="1:4" ht="12.75" customHeight="1" x14ac:dyDescent="0.2">
      <c r="A231" s="11" t="s">
        <v>99</v>
      </c>
      <c r="B231" s="4">
        <f>D231</f>
        <v>1</v>
      </c>
      <c r="C231" s="20" t="s">
        <v>124</v>
      </c>
      <c r="D231" s="23">
        <v>1</v>
      </c>
    </row>
    <row r="232" spans="1:4" ht="9.75" customHeight="1" x14ac:dyDescent="0.2">
      <c r="A232" s="11"/>
      <c r="B232" s="4"/>
      <c r="C232" s="4"/>
      <c r="D232" s="5"/>
    </row>
    <row r="233" spans="1:4" ht="12.75" customHeight="1" x14ac:dyDescent="0.2">
      <c r="A233" s="12" t="s">
        <v>61</v>
      </c>
      <c r="B233" s="12">
        <f>SUM(B234:B236)</f>
        <v>65</v>
      </c>
      <c r="C233" s="12">
        <f>SUM(C234:C236)</f>
        <v>7</v>
      </c>
      <c r="D233" s="7">
        <f>SUM(D234:D236)</f>
        <v>58</v>
      </c>
    </row>
    <row r="234" spans="1:4" ht="12.75" customHeight="1" x14ac:dyDescent="0.2">
      <c r="A234" s="11" t="s">
        <v>80</v>
      </c>
      <c r="B234" s="4">
        <f t="shared" ref="B234:B236" si="36">C234+D234</f>
        <v>23</v>
      </c>
      <c r="C234" s="24">
        <v>4</v>
      </c>
      <c r="D234" s="23">
        <v>19</v>
      </c>
    </row>
    <row r="235" spans="1:4" ht="12.75" customHeight="1" x14ac:dyDescent="0.2">
      <c r="A235" s="11" t="s">
        <v>98</v>
      </c>
      <c r="B235" s="4">
        <f t="shared" si="36"/>
        <v>2</v>
      </c>
      <c r="C235" s="16"/>
      <c r="D235" s="23">
        <v>2</v>
      </c>
    </row>
    <row r="236" spans="1:4" ht="12.75" customHeight="1" x14ac:dyDescent="0.2">
      <c r="A236" s="11" t="s">
        <v>97</v>
      </c>
      <c r="B236" s="4">
        <f t="shared" si="36"/>
        <v>40</v>
      </c>
      <c r="C236" s="24">
        <f>2+1</f>
        <v>3</v>
      </c>
      <c r="D236" s="23">
        <f>23+14</f>
        <v>37</v>
      </c>
    </row>
    <row r="237" spans="1:4" ht="9" customHeight="1" x14ac:dyDescent="0.2">
      <c r="A237" s="11"/>
      <c r="B237" s="4"/>
      <c r="C237" s="4"/>
      <c r="D237" s="5"/>
    </row>
    <row r="238" spans="1:4" s="7" customFormat="1" ht="12.75" customHeight="1" x14ac:dyDescent="0.2">
      <c r="A238" s="12" t="s">
        <v>25</v>
      </c>
      <c r="B238" s="1">
        <f>SUM(B239:B240)</f>
        <v>22</v>
      </c>
      <c r="C238" s="1">
        <f>SUM(C239:C240)</f>
        <v>4</v>
      </c>
      <c r="D238" s="2">
        <f>SUM(D239:D240)</f>
        <v>18</v>
      </c>
    </row>
    <row r="239" spans="1:4" ht="12.75" customHeight="1" x14ac:dyDescent="0.2">
      <c r="A239" s="11" t="s">
        <v>48</v>
      </c>
      <c r="B239" s="4">
        <f>C239+D239</f>
        <v>22</v>
      </c>
      <c r="C239" s="4">
        <v>4</v>
      </c>
      <c r="D239" s="5">
        <v>18</v>
      </c>
    </row>
    <row r="240" spans="1:4" ht="12.75" customHeight="1" x14ac:dyDescent="0.2">
      <c r="A240" s="11"/>
      <c r="B240" s="4"/>
      <c r="C240" s="4"/>
      <c r="D240" s="5"/>
    </row>
    <row r="241" spans="1:4" ht="12.75" customHeight="1" x14ac:dyDescent="0.2">
      <c r="A241" s="12" t="s">
        <v>17</v>
      </c>
      <c r="B241" s="12">
        <f>B243+B244+B245</f>
        <v>256</v>
      </c>
      <c r="C241" s="12">
        <f t="shared" ref="C241:D241" si="37">C243+C244+C245</f>
        <v>113</v>
      </c>
      <c r="D241" s="43">
        <f t="shared" si="37"/>
        <v>143</v>
      </c>
    </row>
    <row r="242" spans="1:4" ht="12.75" customHeight="1" x14ac:dyDescent="0.2">
      <c r="A242" s="11"/>
      <c r="B242" s="4"/>
      <c r="C242" s="4"/>
      <c r="D242" s="5"/>
    </row>
    <row r="243" spans="1:4" ht="12.75" customHeight="1" x14ac:dyDescent="0.2">
      <c r="A243" s="11" t="s">
        <v>21</v>
      </c>
      <c r="B243" s="4">
        <f>C243+D243</f>
        <v>82</v>
      </c>
      <c r="C243" s="4">
        <v>35</v>
      </c>
      <c r="D243" s="5">
        <v>47</v>
      </c>
    </row>
    <row r="244" spans="1:4" ht="13.5" customHeight="1" x14ac:dyDescent="0.2">
      <c r="A244" s="11" t="s">
        <v>40</v>
      </c>
      <c r="B244" s="4">
        <f>C244+D244</f>
        <v>30</v>
      </c>
      <c r="C244" s="4">
        <v>11</v>
      </c>
      <c r="D244" s="5">
        <v>19</v>
      </c>
    </row>
    <row r="245" spans="1:4" ht="12.75" customHeight="1" x14ac:dyDescent="0.2">
      <c r="A245" s="11" t="s">
        <v>47</v>
      </c>
      <c r="B245" s="4">
        <f>C245+D245</f>
        <v>144</v>
      </c>
      <c r="C245" s="4">
        <v>67</v>
      </c>
      <c r="D245" s="5">
        <v>77</v>
      </c>
    </row>
    <row r="246" spans="1:4" ht="12.75" customHeight="1" x14ac:dyDescent="0.2">
      <c r="A246" s="13"/>
      <c r="B246" s="14"/>
      <c r="C246" s="14"/>
      <c r="D246" s="15"/>
    </row>
    <row r="247" spans="1:4" ht="12.75" customHeight="1" x14ac:dyDescent="0.2">
      <c r="A247" s="40"/>
      <c r="B247" s="40"/>
      <c r="C247" s="40"/>
      <c r="D247" s="40"/>
    </row>
    <row r="248" spans="1:4" ht="12.75" customHeight="1" x14ac:dyDescent="0.2">
      <c r="A248" s="28" t="s">
        <v>14</v>
      </c>
    </row>
    <row r="249" spans="1:4" ht="12.75" customHeight="1" x14ac:dyDescent="0.2">
      <c r="A249" s="28" t="s">
        <v>15</v>
      </c>
    </row>
    <row r="250" spans="1:4" x14ac:dyDescent="0.2">
      <c r="A250" s="28" t="s">
        <v>12</v>
      </c>
    </row>
    <row r="251" spans="1:4" ht="12.75" customHeight="1" x14ac:dyDescent="0.2"/>
  </sheetData>
  <mergeCells count="12">
    <mergeCell ref="C176:D176"/>
    <mergeCell ref="A1:D1"/>
    <mergeCell ref="A2:D2"/>
    <mergeCell ref="A3:D3"/>
    <mergeCell ref="C5:D5"/>
    <mergeCell ref="C95:D95"/>
    <mergeCell ref="A91:D91"/>
    <mergeCell ref="A92:D92"/>
    <mergeCell ref="A93:D93"/>
    <mergeCell ref="A172:D172"/>
    <mergeCell ref="A173:D173"/>
    <mergeCell ref="A174:D174"/>
  </mergeCells>
  <pageMargins left="0.11811023622047245" right="0.11811023622047245" top="0.35433070866141736" bottom="0.35433070866141736" header="0.31496062992125984" footer="0.31496062992125984"/>
  <pageSetup scale="7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Diplo -II 2018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 name</dc:creator>
  <cp:lastModifiedBy>Full name</cp:lastModifiedBy>
  <cp:lastPrinted>2019-05-14T16:05:17Z</cp:lastPrinted>
  <dcterms:created xsi:type="dcterms:W3CDTF">2015-09-01T19:44:06Z</dcterms:created>
  <dcterms:modified xsi:type="dcterms:W3CDTF">2019-05-14T16:05:22Z</dcterms:modified>
</cp:coreProperties>
</file>