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s\BOLETIN-II-18\BOLETIN EXCEL-II-2018\"/>
    </mc:Choice>
  </mc:AlternateContent>
  <xr:revisionPtr revIDLastSave="0" documentId="13_ncr:1_{DBACDA31-EDA9-4868-94D7-82984A090C80}" xr6:coauthVersionLast="43" xr6:coauthVersionMax="43" xr10:uidLastSave="{00000000-0000-0000-0000-000000000000}"/>
  <bookViews>
    <workbookView xWindow="-120" yWindow="-120" windowWidth="24240" windowHeight="13140" activeTab="1" xr2:uid="{00000000-000D-0000-FFFF-FFFF00000000}"/>
  </bookViews>
  <sheets>
    <sheet name="Hoja1" sheetId="1" r:id="rId1"/>
    <sheet name="Cuadro-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" i="2" l="1"/>
  <c r="D58" i="2"/>
  <c r="D57" i="2"/>
  <c r="B57" i="2" s="1"/>
  <c r="E57" i="2"/>
  <c r="C56" i="2"/>
  <c r="D56" i="2"/>
  <c r="E56" i="2"/>
  <c r="H56" i="2"/>
  <c r="F49" i="2"/>
  <c r="G49" i="2"/>
  <c r="I49" i="2"/>
  <c r="J49" i="2"/>
  <c r="C51" i="2"/>
  <c r="D51" i="2"/>
  <c r="C47" i="2"/>
  <c r="D47" i="2"/>
  <c r="C46" i="2"/>
  <c r="D46" i="2"/>
  <c r="C45" i="2"/>
  <c r="D45" i="2"/>
  <c r="C44" i="2"/>
  <c r="D44" i="2"/>
  <c r="C43" i="2"/>
  <c r="D43" i="2"/>
  <c r="D41" i="2"/>
  <c r="C40" i="2"/>
  <c r="D40" i="2"/>
  <c r="C39" i="2"/>
  <c r="D39" i="2"/>
  <c r="C38" i="2"/>
  <c r="D38" i="2"/>
  <c r="C34" i="2"/>
  <c r="D34" i="2"/>
  <c r="N32" i="2"/>
  <c r="C32" i="2"/>
  <c r="D32" i="2"/>
  <c r="C31" i="2"/>
  <c r="D31" i="2"/>
  <c r="D30" i="2"/>
  <c r="C30" i="2"/>
  <c r="C29" i="2"/>
  <c r="D29" i="2"/>
  <c r="C28" i="2"/>
  <c r="N28" i="2"/>
  <c r="D28" i="2"/>
  <c r="C27" i="2"/>
  <c r="D27" i="2"/>
  <c r="N26" i="2"/>
  <c r="C24" i="2"/>
  <c r="D24" i="2"/>
  <c r="N22" i="2"/>
  <c r="D21" i="2"/>
  <c r="C21" i="2"/>
  <c r="C20" i="2"/>
  <c r="N20" i="2"/>
  <c r="D19" i="2"/>
  <c r="C19" i="2"/>
  <c r="D17" i="2"/>
  <c r="C17" i="2"/>
  <c r="K17" i="2"/>
  <c r="C16" i="2"/>
  <c r="D16" i="2"/>
  <c r="D15" i="2"/>
  <c r="C15" i="2"/>
  <c r="B15" i="2" s="1"/>
  <c r="D49" i="2" l="1"/>
  <c r="B19" i="2"/>
  <c r="B21" i="2"/>
  <c r="C49" i="2"/>
  <c r="E60" i="2"/>
  <c r="H60" i="2"/>
  <c r="P12" i="2" l="1"/>
  <c r="P10" i="2" s="1"/>
  <c r="M12" i="2"/>
  <c r="M10" i="2" s="1"/>
  <c r="K12" i="2"/>
  <c r="K10" i="2" s="1"/>
  <c r="D18" i="2"/>
  <c r="D20" i="2"/>
  <c r="D25" i="2"/>
  <c r="D59" i="2"/>
  <c r="D60" i="2"/>
  <c r="C18" i="2"/>
  <c r="C25" i="2"/>
  <c r="B51" i="2"/>
  <c r="B56" i="2"/>
  <c r="C59" i="2"/>
  <c r="C60" i="2"/>
  <c r="O12" i="2"/>
  <c r="O10" i="2" s="1"/>
  <c r="N18" i="2"/>
  <c r="N25" i="2"/>
  <c r="F54" i="2"/>
  <c r="G54" i="2"/>
  <c r="I54" i="2"/>
  <c r="J54" i="2"/>
  <c r="I36" i="2"/>
  <c r="J36" i="2"/>
  <c r="H51" i="2"/>
  <c r="H49" i="2" s="1"/>
  <c r="H58" i="2"/>
  <c r="H54" i="2" s="1"/>
  <c r="H59" i="2"/>
  <c r="F41" i="2"/>
  <c r="C41" i="2" s="1"/>
  <c r="H39" i="2"/>
  <c r="H40" i="2"/>
  <c r="H41" i="2"/>
  <c r="H44" i="2"/>
  <c r="H45" i="2"/>
  <c r="H46" i="2"/>
  <c r="H38" i="2"/>
  <c r="H34" i="2"/>
  <c r="G36" i="2"/>
  <c r="E59" i="2"/>
  <c r="E58" i="2"/>
  <c r="E54" i="2" s="1"/>
  <c r="E51" i="2"/>
  <c r="E49" i="2" s="1"/>
  <c r="E47" i="2"/>
  <c r="E46" i="2"/>
  <c r="E45" i="2"/>
  <c r="E44" i="2"/>
  <c r="E43" i="2"/>
  <c r="E40" i="2"/>
  <c r="E39" i="2"/>
  <c r="E38" i="2"/>
  <c r="E34" i="2"/>
  <c r="H32" i="2"/>
  <c r="E32" i="2"/>
  <c r="K31" i="2"/>
  <c r="H31" i="2"/>
  <c r="E31" i="2"/>
  <c r="K30" i="2"/>
  <c r="H30" i="2"/>
  <c r="E30" i="2"/>
  <c r="K29" i="2"/>
  <c r="H29" i="2"/>
  <c r="E29" i="2"/>
  <c r="H28" i="2"/>
  <c r="E28" i="2"/>
  <c r="K27" i="2"/>
  <c r="H27" i="2"/>
  <c r="E27" i="2"/>
  <c r="K26" i="2"/>
  <c r="H26" i="2"/>
  <c r="G26" i="2"/>
  <c r="D26" i="2" s="1"/>
  <c r="F26" i="2"/>
  <c r="C26" i="2" s="1"/>
  <c r="K25" i="2"/>
  <c r="H25" i="2"/>
  <c r="E25" i="2"/>
  <c r="K24" i="2"/>
  <c r="H24" i="2"/>
  <c r="E24" i="2"/>
  <c r="K23" i="2"/>
  <c r="H23" i="2"/>
  <c r="G23" i="2"/>
  <c r="D23" i="2" s="1"/>
  <c r="F23" i="2"/>
  <c r="C23" i="2" s="1"/>
  <c r="K22" i="2"/>
  <c r="H22" i="2"/>
  <c r="G22" i="2"/>
  <c r="F22" i="2"/>
  <c r="C22" i="2" s="1"/>
  <c r="K21" i="2"/>
  <c r="H21" i="2"/>
  <c r="E21" i="2"/>
  <c r="K20" i="2"/>
  <c r="H20" i="2"/>
  <c r="E20" i="2"/>
  <c r="K19" i="2"/>
  <c r="H19" i="2"/>
  <c r="E19" i="2"/>
  <c r="K18" i="2"/>
  <c r="H18" i="2"/>
  <c r="E18" i="2"/>
  <c r="H17" i="2"/>
  <c r="E17" i="2"/>
  <c r="K16" i="2"/>
  <c r="H16" i="2"/>
  <c r="E16" i="2"/>
  <c r="K15" i="2"/>
  <c r="H15" i="2"/>
  <c r="E15" i="2"/>
  <c r="K14" i="2"/>
  <c r="H14" i="2"/>
  <c r="G14" i="2"/>
  <c r="D14" i="2" s="1"/>
  <c r="F14" i="2"/>
  <c r="C14" i="2" s="1"/>
  <c r="L12" i="2"/>
  <c r="L10" i="2" s="1"/>
  <c r="J12" i="2"/>
  <c r="I12" i="2"/>
  <c r="H10" i="1"/>
  <c r="J8" i="1"/>
  <c r="L8" i="1"/>
  <c r="N12" i="2" l="1"/>
  <c r="N10" i="2" s="1"/>
  <c r="D54" i="2"/>
  <c r="B14" i="2"/>
  <c r="B23" i="2"/>
  <c r="C54" i="2"/>
  <c r="D36" i="2"/>
  <c r="B47" i="2"/>
  <c r="B43" i="2"/>
  <c r="B31" i="2"/>
  <c r="G12" i="2"/>
  <c r="G10" i="2" s="1"/>
  <c r="B39" i="2"/>
  <c r="E41" i="2"/>
  <c r="E36" i="2" s="1"/>
  <c r="E22" i="2"/>
  <c r="J10" i="2"/>
  <c r="B27" i="2"/>
  <c r="I10" i="2"/>
  <c r="F36" i="2"/>
  <c r="C36" i="2" s="1"/>
  <c r="B59" i="2"/>
  <c r="C12" i="2"/>
  <c r="E26" i="2"/>
  <c r="B26" i="2"/>
  <c r="D22" i="2"/>
  <c r="B22" i="2" s="1"/>
  <c r="E14" i="2"/>
  <c r="H12" i="2"/>
  <c r="E23" i="2"/>
  <c r="B58" i="2"/>
  <c r="B46" i="2"/>
  <c r="B38" i="2"/>
  <c r="B34" i="2"/>
  <c r="B30" i="2"/>
  <c r="B18" i="2"/>
  <c r="B45" i="2"/>
  <c r="B41" i="2"/>
  <c r="B29" i="2"/>
  <c r="B25" i="2"/>
  <c r="B60" i="2"/>
  <c r="B44" i="2"/>
  <c r="B40" i="2"/>
  <c r="B32" i="2"/>
  <c r="B28" i="2"/>
  <c r="B24" i="2"/>
  <c r="B20" i="2"/>
  <c r="B16" i="2"/>
  <c r="H36" i="2"/>
  <c r="F12" i="2"/>
  <c r="K11" i="1"/>
  <c r="K12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10" i="1"/>
  <c r="I8" i="1"/>
  <c r="G22" i="1"/>
  <c r="F22" i="1"/>
  <c r="G19" i="1"/>
  <c r="F19" i="1"/>
  <c r="G18" i="1"/>
  <c r="G8" i="1" s="1"/>
  <c r="F18" i="1"/>
  <c r="G10" i="1"/>
  <c r="F10" i="1"/>
  <c r="H11" i="1"/>
  <c r="H8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E24" i="1"/>
  <c r="E21" i="1"/>
  <c r="E30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11" i="1"/>
  <c r="E12" i="1"/>
  <c r="E13" i="1"/>
  <c r="E14" i="1"/>
  <c r="E15" i="1"/>
  <c r="E16" i="1"/>
  <c r="E17" i="1"/>
  <c r="E20" i="1"/>
  <c r="E22" i="1"/>
  <c r="E23" i="1"/>
  <c r="E25" i="1"/>
  <c r="E26" i="1"/>
  <c r="E27" i="1"/>
  <c r="E28" i="1"/>
  <c r="B36" i="2" l="1"/>
  <c r="C10" i="2"/>
  <c r="B49" i="2"/>
  <c r="F10" i="2"/>
  <c r="E10" i="1"/>
  <c r="E19" i="1"/>
  <c r="H10" i="2"/>
  <c r="E12" i="2"/>
  <c r="E10" i="2" s="1"/>
  <c r="B54" i="2"/>
  <c r="F8" i="1"/>
  <c r="E18" i="1"/>
  <c r="E8" i="1" s="1"/>
  <c r="D12" i="2" l="1"/>
  <c r="D10" i="2" s="1"/>
  <c r="B17" i="2" l="1"/>
  <c r="B12" i="2" s="1"/>
  <c r="B10" i="2" s="1"/>
  <c r="M13" i="1"/>
  <c r="K13" i="1"/>
</calcChain>
</file>

<file path=xl/sharedStrings.xml><?xml version="1.0" encoding="utf-8"?>
<sst xmlns="http://schemas.openxmlformats.org/spreadsheetml/2006/main" count="348" uniqueCount="70">
  <si>
    <t>Administración de Empresas y Contabilidad</t>
  </si>
  <si>
    <t>Administración Pública</t>
  </si>
  <si>
    <t>Arquitectura y Diseño</t>
  </si>
  <si>
    <t>Bellas Artes</t>
  </si>
  <si>
    <t>Ciencias Agropecuarias</t>
  </si>
  <si>
    <t>Ciencias de La Educación</t>
  </si>
  <si>
    <t>Ciencias Naturales, Exactas y Tecnología</t>
  </si>
  <si>
    <t>Comunicación Social</t>
  </si>
  <si>
    <t>Derecho y Ciencias Políticas</t>
  </si>
  <si>
    <t>Economía</t>
  </si>
  <si>
    <t>Enfermería</t>
  </si>
  <si>
    <t>Humanidades</t>
  </si>
  <si>
    <t>Informática, Electrónica y Comunicación</t>
  </si>
  <si>
    <t>Medicina</t>
  </si>
  <si>
    <t>Medicina Veterinaria</t>
  </si>
  <si>
    <t xml:space="preserve">Odontología </t>
  </si>
  <si>
    <t>Psicología</t>
  </si>
  <si>
    <t>Ciencias Agropecuarias (Chiriquí)</t>
  </si>
  <si>
    <t>Centros Regionales Universitarios</t>
  </si>
  <si>
    <t>Ciudad Universitaria</t>
  </si>
  <si>
    <t>Azuero</t>
  </si>
  <si>
    <t>Bocas del Toro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</si>
  <si>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</si>
  <si>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</si>
  <si>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</si>
  <si>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</si>
  <si>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</si>
  <si>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</si>
  <si>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</si>
  <si>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Veraguas</t>
  </si>
  <si>
    <t>Extensiones Universitarias</t>
  </si>
  <si>
    <t>Aguadulce</t>
  </si>
  <si>
    <t>Soná</t>
  </si>
  <si>
    <t>Programas Anexos</t>
  </si>
  <si>
    <t>Total</t>
  </si>
  <si>
    <t>Hombres</t>
  </si>
  <si>
    <t>Mujeres</t>
  </si>
  <si>
    <t>Sub-</t>
  </si>
  <si>
    <t>Trabajo por Matricula</t>
  </si>
  <si>
    <t>Exoneración por Matrícula</t>
  </si>
  <si>
    <t>Transporte y Beca</t>
  </si>
  <si>
    <t>Programas y Sexo</t>
  </si>
  <si>
    <t>Ayuda Económica Universitaria</t>
  </si>
  <si>
    <t>Farmacia</t>
  </si>
  <si>
    <t>Ingeniería</t>
  </si>
  <si>
    <t>Salud Integral (1)</t>
  </si>
  <si>
    <t>Chiriquí Grande</t>
  </si>
  <si>
    <t>Kankintu</t>
  </si>
  <si>
    <t>Lajas Blancas</t>
  </si>
  <si>
    <t>Nombre de Dios</t>
  </si>
  <si>
    <t>Macaracas</t>
  </si>
  <si>
    <t>Olá</t>
  </si>
  <si>
    <t>Portobelo</t>
  </si>
  <si>
    <t>Rio Indio</t>
  </si>
  <si>
    <t>Tonosí</t>
  </si>
  <si>
    <t>Torti</t>
  </si>
  <si>
    <t>Unión Choco</t>
  </si>
  <si>
    <t>Yaviza</t>
  </si>
  <si>
    <t>Las Tablas</t>
  </si>
  <si>
    <t>suma(</t>
  </si>
  <si>
    <t>Sede, Facultad y Ubicación</t>
  </si>
  <si>
    <t>POR PROGRAMA Y SEXO, SEGÚN SEDE, FACULTAD Y UBICACIÓN: SEGUNDO SEMESTRE; AÑO ACADÉMICO 2018</t>
  </si>
  <si>
    <t>(1) Se refiere al programa que incluye ayuda en alimentación y en lentes.</t>
  </si>
  <si>
    <t>Matricula</t>
  </si>
  <si>
    <t>Trabajo por</t>
  </si>
  <si>
    <t xml:space="preserve"> Matrícula</t>
  </si>
  <si>
    <t xml:space="preserve">Exoneración por </t>
  </si>
  <si>
    <t>-</t>
  </si>
  <si>
    <t>Cuadro 16. ESTUDIANTES BENEFICIADOS POR LOS PROGRAMAS DE BIENESTAR ESTUDIANTIL DE LA UNIVERSIDAD DE PANAMÁ,</t>
  </si>
  <si>
    <t xml:space="preserve"> Fuente: Vicerrectoría de Asuntos Estudiantiles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</si>
</sst>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B5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/>
    <xf numFmtId="0" fontId="1" fillId="0" borderId="13" xfId="0" applyFont="1" applyBorder="1" applyAlignment="1">
      <alignment horizontal="center"/>
    </xf>
    <xf numFmtId="1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10" xfId="0" applyFont="1" applyBorder="1"/>
    <xf numFmtId="0" fontId="1" fillId="0" borderId="5" xfId="0" applyFont="1" applyBorder="1"/>
    <xf numFmtId="0" fontId="1" fillId="0" borderId="3" xfId="0" applyFont="1" applyBorder="1"/>
    <xf numFmtId="0" fontId="3" fillId="0" borderId="10" xfId="0" applyFont="1" applyBorder="1" applyAlignment="1">
      <alignment horizontal="center"/>
    </xf>
    <xf numFmtId="164" fontId="3" fillId="0" borderId="5" xfId="0" applyNumberFormat="1" applyFont="1" applyBorder="1"/>
    <xf numFmtId="164" fontId="3" fillId="0" borderId="3" xfId="0" applyNumberFormat="1" applyFont="1" applyBorder="1"/>
    <xf numFmtId="1" fontId="3" fillId="0" borderId="5" xfId="0" applyNumberFormat="1" applyFont="1" applyBorder="1"/>
    <xf numFmtId="1" fontId="3" fillId="0" borderId="3" xfId="0" applyNumberFormat="1" applyFont="1" applyBorder="1"/>
    <xf numFmtId="2" fontId="1" fillId="0" borderId="5" xfId="0" applyNumberFormat="1" applyFont="1" applyBorder="1"/>
    <xf numFmtId="1" fontId="1" fillId="0" borderId="5" xfId="0" applyNumberFormat="1" applyFont="1" applyBorder="1"/>
    <xf numFmtId="1" fontId="1" fillId="0" borderId="3" xfId="0" applyNumberFormat="1" applyFont="1" applyBorder="1"/>
    <xf numFmtId="164" fontId="1" fillId="0" borderId="5" xfId="1" applyNumberFormat="1" applyFont="1" applyBorder="1"/>
    <xf numFmtId="164" fontId="1" fillId="0" borderId="3" xfId="1" applyNumberFormat="1" applyFont="1" applyBorder="1"/>
    <xf numFmtId="164" fontId="3" fillId="0" borderId="5" xfId="1" applyNumberFormat="1" applyFont="1" applyBorder="1"/>
    <xf numFmtId="0" fontId="1" fillId="0" borderId="6" xfId="0" applyFont="1" applyBorder="1"/>
    <xf numFmtId="0" fontId="1" fillId="0" borderId="16" xfId="0" applyFont="1" applyBorder="1"/>
    <xf numFmtId="0" fontId="1" fillId="0" borderId="8" xfId="0" applyFont="1" applyBorder="1"/>
    <xf numFmtId="0" fontId="1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4" fillId="0" borderId="0" xfId="0" applyFont="1"/>
    <xf numFmtId="164" fontId="1" fillId="0" borderId="5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0" fontId="1" fillId="2" borderId="17" xfId="0" applyFont="1" applyFill="1" applyBorder="1"/>
    <xf numFmtId="0" fontId="1" fillId="2" borderId="9" xfId="0" applyFont="1" applyFill="1" applyBorder="1"/>
    <xf numFmtId="0" fontId="1" fillId="2" borderId="22" xfId="0" applyFont="1" applyFill="1" applyBorder="1"/>
    <xf numFmtId="0" fontId="1" fillId="2" borderId="18" xfId="0" applyFont="1" applyFill="1" applyBorder="1"/>
    <xf numFmtId="0" fontId="1" fillId="2" borderId="20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EB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63"/>
  <sheetViews>
    <sheetView workbookViewId="0">
      <selection activeCell="P17" sqref="P17"/>
    </sheetView>
  </sheetViews>
  <sheetFormatPr baseColWidth="10" defaultRowHeight="12.75" x14ac:dyDescent="0.2"/>
  <cols>
    <col min="1" max="1" width="50.85546875" style="1" customWidth="1"/>
    <col min="2" max="2" width="10.5703125" style="1" customWidth="1"/>
    <col min="3" max="3" width="9.42578125" style="1" customWidth="1"/>
    <col min="4" max="4" width="9.140625" style="1" customWidth="1"/>
    <col min="5" max="5" width="9.42578125" style="1" customWidth="1"/>
    <col min="6" max="6" width="10.28515625" style="1" customWidth="1"/>
    <col min="7" max="7" width="9.85546875" style="1" customWidth="1"/>
    <col min="8" max="8" width="10.140625" style="1" customWidth="1"/>
    <col min="9" max="9" width="11.7109375" style="1" customWidth="1"/>
    <col min="10" max="10" width="11.28515625" style="1" customWidth="1"/>
    <col min="11" max="11" width="9.5703125" style="1" customWidth="1"/>
    <col min="12" max="12" width="9.85546875" style="1" customWidth="1"/>
    <col min="13" max="13" width="10.140625" style="1" customWidth="1"/>
    <col min="14" max="14" width="9.28515625" style="1" hidden="1" customWidth="1"/>
    <col min="15" max="15" width="10.42578125" style="1" customWidth="1"/>
    <col min="16" max="16" width="10.140625" style="1" customWidth="1"/>
    <col min="17" max="16384" width="11.42578125" style="1"/>
  </cols>
  <sheetData>
    <row r="2" spans="1:17" ht="13.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13.5" thickTop="1" x14ac:dyDescent="0.2">
      <c r="B3" s="9"/>
      <c r="E3" s="55" t="s">
        <v>41</v>
      </c>
      <c r="F3" s="56"/>
      <c r="G3" s="56"/>
      <c r="H3" s="56"/>
      <c r="I3" s="56"/>
      <c r="J3" s="56"/>
      <c r="K3" s="56"/>
      <c r="L3" s="56"/>
      <c r="M3" s="57"/>
      <c r="N3" s="58" t="s">
        <v>42</v>
      </c>
      <c r="O3" s="59"/>
      <c r="P3" s="59"/>
    </row>
    <row r="4" spans="1:17" x14ac:dyDescent="0.2">
      <c r="B4" s="60" t="s">
        <v>34</v>
      </c>
      <c r="C4" s="61"/>
      <c r="D4" s="62"/>
      <c r="E4" s="6" t="s">
        <v>37</v>
      </c>
      <c r="F4" s="55" t="s">
        <v>38</v>
      </c>
      <c r="G4" s="57"/>
      <c r="H4" s="6" t="s">
        <v>37</v>
      </c>
      <c r="I4" s="55" t="s">
        <v>39</v>
      </c>
      <c r="J4" s="57"/>
      <c r="K4" s="8" t="s">
        <v>37</v>
      </c>
      <c r="L4" s="63" t="s">
        <v>45</v>
      </c>
      <c r="M4" s="64"/>
      <c r="N4" s="8" t="s">
        <v>37</v>
      </c>
      <c r="O4" s="55" t="s">
        <v>40</v>
      </c>
      <c r="P4" s="56"/>
    </row>
    <row r="5" spans="1:17" ht="13.5" thickBot="1" x14ac:dyDescent="0.25">
      <c r="A5" s="3"/>
      <c r="B5" s="5" t="s">
        <v>34</v>
      </c>
      <c r="C5" s="7" t="s">
        <v>35</v>
      </c>
      <c r="D5" s="7" t="s">
        <v>36</v>
      </c>
      <c r="E5" s="7" t="s">
        <v>34</v>
      </c>
      <c r="F5" s="5" t="s">
        <v>35</v>
      </c>
      <c r="G5" s="5" t="s">
        <v>36</v>
      </c>
      <c r="H5" s="7" t="s">
        <v>34</v>
      </c>
      <c r="I5" s="5" t="s">
        <v>35</v>
      </c>
      <c r="J5" s="4" t="s">
        <v>36</v>
      </c>
      <c r="K5" s="5" t="s">
        <v>34</v>
      </c>
      <c r="L5" s="5" t="s">
        <v>35</v>
      </c>
      <c r="M5" s="10" t="s">
        <v>36</v>
      </c>
      <c r="N5" s="5" t="s">
        <v>34</v>
      </c>
      <c r="O5" s="5" t="s">
        <v>35</v>
      </c>
      <c r="P5" s="4" t="s">
        <v>36</v>
      </c>
    </row>
    <row r="6" spans="1:17" ht="13.5" thickTop="1" x14ac:dyDescent="0.2"/>
    <row r="8" spans="1:17" x14ac:dyDescent="0.2">
      <c r="A8" s="2" t="s">
        <v>19</v>
      </c>
      <c r="E8" s="11">
        <f>SUM(E10:E28)</f>
        <v>898</v>
      </c>
      <c r="F8" s="11">
        <f t="shared" ref="F8:L8" si="0">SUM(F10:F28)</f>
        <v>347</v>
      </c>
      <c r="G8" s="11">
        <f t="shared" si="0"/>
        <v>551</v>
      </c>
      <c r="H8" s="11">
        <f t="shared" si="0"/>
        <v>344</v>
      </c>
      <c r="I8" s="11">
        <f t="shared" si="0"/>
        <v>94</v>
      </c>
      <c r="J8" s="11">
        <f>SUM(J10:J28)</f>
        <v>250</v>
      </c>
      <c r="K8" s="11"/>
      <c r="L8" s="11">
        <f t="shared" si="0"/>
        <v>157</v>
      </c>
      <c r="M8" s="11"/>
      <c r="N8" s="13" t="s">
        <v>59</v>
      </c>
      <c r="O8" s="13"/>
      <c r="P8" s="13"/>
      <c r="Q8" s="11"/>
    </row>
    <row r="9" spans="1:17" x14ac:dyDescent="0.2">
      <c r="E9" s="12"/>
      <c r="F9" s="12"/>
      <c r="G9" s="12"/>
      <c r="H9" s="12"/>
      <c r="I9" s="12"/>
      <c r="J9" s="12"/>
      <c r="K9" s="12"/>
      <c r="L9" s="12"/>
      <c r="M9" s="12"/>
      <c r="N9" s="14"/>
      <c r="O9" s="13"/>
      <c r="P9" s="13"/>
      <c r="Q9" s="11"/>
    </row>
    <row r="10" spans="1:17" x14ac:dyDescent="0.2">
      <c r="A10" s="1" t="s">
        <v>0</v>
      </c>
      <c r="E10" s="11">
        <f>F10+G10</f>
        <v>105</v>
      </c>
      <c r="F10" s="11">
        <f>46+6</f>
        <v>52</v>
      </c>
      <c r="G10" s="11">
        <f>38+15</f>
        <v>53</v>
      </c>
      <c r="H10" s="11">
        <f>I10+J10</f>
        <v>27</v>
      </c>
      <c r="I10" s="11">
        <v>8</v>
      </c>
      <c r="J10" s="11">
        <v>19</v>
      </c>
      <c r="K10" s="11">
        <f>L10+M10</f>
        <v>47</v>
      </c>
      <c r="L10" s="11">
        <v>17</v>
      </c>
      <c r="M10" s="11">
        <v>30</v>
      </c>
      <c r="N10" s="14"/>
      <c r="O10" s="13"/>
      <c r="P10" s="13"/>
      <c r="Q10" s="11"/>
    </row>
    <row r="11" spans="1:17" x14ac:dyDescent="0.2">
      <c r="A11" s="1" t="s">
        <v>1</v>
      </c>
      <c r="E11" s="11">
        <f t="shared" ref="E11:E62" si="1">F11+G11</f>
        <v>53</v>
      </c>
      <c r="F11" s="11">
        <v>25</v>
      </c>
      <c r="G11" s="11">
        <v>28</v>
      </c>
      <c r="H11" s="11">
        <f t="shared" ref="H11:H28" si="2">I11+J11</f>
        <v>31</v>
      </c>
      <c r="I11" s="11">
        <v>4</v>
      </c>
      <c r="J11" s="11">
        <v>27</v>
      </c>
      <c r="K11" s="11">
        <f t="shared" ref="K11:K27" si="3">L11+M11</f>
        <v>17</v>
      </c>
      <c r="L11" s="11">
        <v>10</v>
      </c>
      <c r="M11" s="11">
        <v>7</v>
      </c>
      <c r="N11" s="14"/>
      <c r="O11" s="13"/>
      <c r="P11" s="13"/>
      <c r="Q11" s="11"/>
    </row>
    <row r="12" spans="1:17" x14ac:dyDescent="0.2">
      <c r="A12" s="1" t="s">
        <v>2</v>
      </c>
      <c r="E12" s="11">
        <f t="shared" si="1"/>
        <v>12</v>
      </c>
      <c r="F12" s="11">
        <v>6</v>
      </c>
      <c r="G12" s="11">
        <v>6</v>
      </c>
      <c r="H12" s="11">
        <f t="shared" si="2"/>
        <v>4</v>
      </c>
      <c r="I12" s="11">
        <v>1</v>
      </c>
      <c r="J12" s="11">
        <v>3</v>
      </c>
      <c r="K12" s="11">
        <f t="shared" si="3"/>
        <v>3</v>
      </c>
      <c r="L12" s="11">
        <v>1</v>
      </c>
      <c r="M12" s="11">
        <v>2</v>
      </c>
      <c r="N12" s="14"/>
      <c r="O12" s="13"/>
      <c r="P12" s="13"/>
      <c r="Q12" s="11"/>
    </row>
    <row r="13" spans="1:17" x14ac:dyDescent="0.2">
      <c r="A13" s="1" t="s">
        <v>3</v>
      </c>
      <c r="E13" s="11">
        <f t="shared" si="1"/>
        <v>30</v>
      </c>
      <c r="F13" s="11">
        <v>16</v>
      </c>
      <c r="G13" s="11">
        <v>14</v>
      </c>
      <c r="H13" s="11">
        <f t="shared" si="2"/>
        <v>4</v>
      </c>
      <c r="I13" s="11">
        <v>2</v>
      </c>
      <c r="J13" s="11">
        <v>2</v>
      </c>
      <c r="K13" s="11">
        <f t="shared" ca="1" si="3"/>
        <v>2</v>
      </c>
      <c r="L13" s="11">
        <v>2</v>
      </c>
      <c r="M13" s="11">
        <f ca="1">-M13</f>
        <v>0</v>
      </c>
      <c r="N13" s="14"/>
      <c r="O13" s="13"/>
      <c r="P13" s="13"/>
      <c r="Q13" s="11"/>
    </row>
    <row r="14" spans="1:17" x14ac:dyDescent="0.2">
      <c r="A14" s="1" t="s">
        <v>4</v>
      </c>
      <c r="E14" s="11">
        <f t="shared" si="1"/>
        <v>22</v>
      </c>
      <c r="F14" s="11">
        <v>9</v>
      </c>
      <c r="G14" s="11">
        <v>13</v>
      </c>
      <c r="H14" s="11">
        <f t="shared" si="2"/>
        <v>15</v>
      </c>
      <c r="I14" s="11">
        <v>7</v>
      </c>
      <c r="J14" s="11">
        <v>8</v>
      </c>
      <c r="K14" s="11">
        <f t="shared" si="3"/>
        <v>19</v>
      </c>
      <c r="L14" s="11">
        <v>9</v>
      </c>
      <c r="M14" s="11">
        <v>10</v>
      </c>
      <c r="N14" s="14"/>
      <c r="O14" s="13"/>
      <c r="P14" s="13"/>
      <c r="Q14" s="11"/>
    </row>
    <row r="15" spans="1:17" x14ac:dyDescent="0.2">
      <c r="A15" s="1" t="s">
        <v>5</v>
      </c>
      <c r="E15" s="11">
        <f t="shared" si="1"/>
        <v>66</v>
      </c>
      <c r="F15" s="11">
        <v>13</v>
      </c>
      <c r="G15" s="11">
        <v>53</v>
      </c>
      <c r="H15" s="11">
        <f t="shared" si="2"/>
        <v>11</v>
      </c>
      <c r="I15" s="11">
        <v>1</v>
      </c>
      <c r="J15" s="11">
        <v>10</v>
      </c>
      <c r="K15" s="11">
        <f t="shared" si="3"/>
        <v>33</v>
      </c>
      <c r="L15" s="11">
        <v>5</v>
      </c>
      <c r="M15" s="11">
        <v>28</v>
      </c>
      <c r="N15" s="14"/>
      <c r="O15" s="13"/>
      <c r="P15" s="13"/>
      <c r="Q15" s="11"/>
    </row>
    <row r="16" spans="1:17" x14ac:dyDescent="0.2">
      <c r="A16" s="1" t="s">
        <v>6</v>
      </c>
      <c r="E16" s="11">
        <f t="shared" si="1"/>
        <v>10</v>
      </c>
      <c r="F16" s="11">
        <v>3</v>
      </c>
      <c r="G16" s="11">
        <v>7</v>
      </c>
      <c r="H16" s="11">
        <f t="shared" si="2"/>
        <v>14</v>
      </c>
      <c r="I16" s="11">
        <v>5</v>
      </c>
      <c r="J16" s="11">
        <v>9</v>
      </c>
      <c r="K16" s="11">
        <f t="shared" si="3"/>
        <v>31</v>
      </c>
      <c r="L16" s="11">
        <v>19</v>
      </c>
      <c r="M16" s="11">
        <v>12</v>
      </c>
      <c r="N16" s="14"/>
      <c r="O16" s="13"/>
      <c r="P16" s="13"/>
      <c r="Q16" s="11"/>
    </row>
    <row r="17" spans="1:17" x14ac:dyDescent="0.2">
      <c r="A17" s="1" t="s">
        <v>7</v>
      </c>
      <c r="E17" s="11">
        <f t="shared" si="1"/>
        <v>15</v>
      </c>
      <c r="F17" s="11">
        <v>10</v>
      </c>
      <c r="G17" s="11">
        <v>5</v>
      </c>
      <c r="H17" s="11">
        <f t="shared" si="2"/>
        <v>81</v>
      </c>
      <c r="I17" s="11">
        <v>21</v>
      </c>
      <c r="J17" s="11">
        <v>60</v>
      </c>
      <c r="K17" s="11">
        <f t="shared" si="3"/>
        <v>36</v>
      </c>
      <c r="L17" s="11">
        <v>10</v>
      </c>
      <c r="M17" s="11">
        <v>26</v>
      </c>
      <c r="N17" s="14"/>
      <c r="O17" s="13"/>
      <c r="P17" s="13"/>
      <c r="Q17" s="11"/>
    </row>
    <row r="18" spans="1:17" x14ac:dyDescent="0.2">
      <c r="A18" s="1" t="s">
        <v>8</v>
      </c>
      <c r="E18" s="11">
        <f t="shared" si="1"/>
        <v>39</v>
      </c>
      <c r="F18" s="11">
        <f>12+4</f>
        <v>16</v>
      </c>
      <c r="G18" s="11">
        <f>17+6</f>
        <v>23</v>
      </c>
      <c r="H18" s="11">
        <f t="shared" si="2"/>
        <v>16</v>
      </c>
      <c r="I18" s="11">
        <v>10</v>
      </c>
      <c r="J18" s="11">
        <v>6</v>
      </c>
      <c r="K18" s="11">
        <f t="shared" si="3"/>
        <v>50</v>
      </c>
      <c r="L18" s="11">
        <v>16</v>
      </c>
      <c r="M18" s="11">
        <v>34</v>
      </c>
      <c r="N18" s="14"/>
      <c r="O18" s="13"/>
      <c r="P18" s="13"/>
      <c r="Q18" s="11"/>
    </row>
    <row r="19" spans="1:17" x14ac:dyDescent="0.2">
      <c r="A19" s="1" t="s">
        <v>9</v>
      </c>
      <c r="E19" s="11">
        <f t="shared" si="1"/>
        <v>31</v>
      </c>
      <c r="F19" s="11">
        <f>17+3</f>
        <v>20</v>
      </c>
      <c r="G19" s="11">
        <f>5+6</f>
        <v>11</v>
      </c>
      <c r="H19" s="11">
        <f t="shared" si="2"/>
        <v>28</v>
      </c>
      <c r="I19" s="11">
        <v>4</v>
      </c>
      <c r="J19" s="11">
        <v>24</v>
      </c>
      <c r="K19" s="11">
        <f t="shared" si="3"/>
        <v>29</v>
      </c>
      <c r="L19" s="11">
        <v>9</v>
      </c>
      <c r="M19" s="11">
        <v>20</v>
      </c>
      <c r="N19" s="14"/>
      <c r="O19" s="13"/>
      <c r="P19" s="13"/>
      <c r="Q19" s="11"/>
    </row>
    <row r="20" spans="1:17" x14ac:dyDescent="0.2">
      <c r="A20" s="1" t="s">
        <v>10</v>
      </c>
      <c r="E20" s="11">
        <f t="shared" si="1"/>
        <v>83</v>
      </c>
      <c r="F20" s="11">
        <v>22</v>
      </c>
      <c r="G20" s="11">
        <v>61</v>
      </c>
      <c r="H20" s="11">
        <f t="shared" si="2"/>
        <v>12</v>
      </c>
      <c r="I20" s="11">
        <v>1</v>
      </c>
      <c r="J20" s="11">
        <v>11</v>
      </c>
      <c r="K20" s="11">
        <f t="shared" si="3"/>
        <v>27</v>
      </c>
      <c r="L20" s="11">
        <v>7</v>
      </c>
      <c r="M20" s="11">
        <v>20</v>
      </c>
      <c r="N20" s="14"/>
      <c r="O20" s="13"/>
      <c r="P20" s="13"/>
      <c r="Q20" s="11"/>
    </row>
    <row r="21" spans="1:17" x14ac:dyDescent="0.2">
      <c r="A21" s="1" t="s">
        <v>43</v>
      </c>
      <c r="E21" s="11">
        <f t="shared" si="1"/>
        <v>22</v>
      </c>
      <c r="F21" s="11">
        <v>8</v>
      </c>
      <c r="G21" s="11">
        <v>14</v>
      </c>
      <c r="H21" s="11">
        <f t="shared" si="2"/>
        <v>12</v>
      </c>
      <c r="I21" s="11">
        <v>3</v>
      </c>
      <c r="J21" s="11">
        <v>9</v>
      </c>
      <c r="K21" s="11">
        <f t="shared" si="3"/>
        <v>45</v>
      </c>
      <c r="L21" s="11">
        <v>16</v>
      </c>
      <c r="M21" s="11">
        <v>29</v>
      </c>
      <c r="N21" s="14"/>
      <c r="O21" s="13"/>
      <c r="P21" s="13"/>
      <c r="Q21" s="11"/>
    </row>
    <row r="22" spans="1:17" x14ac:dyDescent="0.2">
      <c r="A22" s="1" t="s">
        <v>11</v>
      </c>
      <c r="E22" s="11">
        <f t="shared" si="1"/>
        <v>315</v>
      </c>
      <c r="F22" s="11">
        <f>74+43</f>
        <v>117</v>
      </c>
      <c r="G22" s="11">
        <f>85+113</f>
        <v>198</v>
      </c>
      <c r="H22" s="11">
        <f t="shared" si="2"/>
        <v>36</v>
      </c>
      <c r="I22" s="11">
        <v>11</v>
      </c>
      <c r="J22" s="11">
        <v>25</v>
      </c>
      <c r="K22" s="11">
        <f t="shared" si="3"/>
        <v>42</v>
      </c>
      <c r="L22" s="11">
        <v>20</v>
      </c>
      <c r="M22" s="11">
        <v>22</v>
      </c>
      <c r="N22" s="14"/>
      <c r="O22" s="13"/>
      <c r="P22" s="13"/>
      <c r="Q22" s="11"/>
    </row>
    <row r="23" spans="1:17" x14ac:dyDescent="0.2">
      <c r="A23" s="1" t="s">
        <v>12</v>
      </c>
      <c r="E23" s="11">
        <f t="shared" si="1"/>
        <v>21</v>
      </c>
      <c r="F23" s="11">
        <v>10</v>
      </c>
      <c r="G23" s="11">
        <v>11</v>
      </c>
      <c r="H23" s="11">
        <f t="shared" si="2"/>
        <v>5</v>
      </c>
      <c r="I23" s="11">
        <v>3</v>
      </c>
      <c r="J23" s="11">
        <v>2</v>
      </c>
      <c r="K23" s="11">
        <f t="shared" si="3"/>
        <v>13</v>
      </c>
      <c r="L23" s="11">
        <v>11</v>
      </c>
      <c r="M23" s="11">
        <v>2</v>
      </c>
      <c r="N23" s="14"/>
      <c r="O23" s="13"/>
      <c r="P23" s="13"/>
      <c r="Q23" s="11"/>
    </row>
    <row r="24" spans="1:17" x14ac:dyDescent="0.2">
      <c r="A24" s="1" t="s">
        <v>44</v>
      </c>
      <c r="E24" s="11">
        <f t="shared" si="1"/>
        <v>17</v>
      </c>
      <c r="F24" s="11">
        <v>7</v>
      </c>
      <c r="G24" s="11">
        <v>10</v>
      </c>
      <c r="H24" s="11">
        <f t="shared" si="2"/>
        <v>3</v>
      </c>
      <c r="I24" s="11">
        <v>1</v>
      </c>
      <c r="J24" s="11">
        <v>2</v>
      </c>
      <c r="K24" s="11">
        <v>0</v>
      </c>
      <c r="L24" s="11">
        <v>0</v>
      </c>
      <c r="M24" s="11">
        <v>0</v>
      </c>
      <c r="N24" s="14"/>
      <c r="O24" s="13"/>
      <c r="P24" s="13"/>
      <c r="Q24" s="11"/>
    </row>
    <row r="25" spans="1:17" x14ac:dyDescent="0.2">
      <c r="A25" s="1" t="s">
        <v>13</v>
      </c>
      <c r="E25" s="11">
        <f t="shared" si="1"/>
        <v>6</v>
      </c>
      <c r="F25" s="11">
        <v>1</v>
      </c>
      <c r="G25" s="11">
        <v>5</v>
      </c>
      <c r="H25" s="11">
        <f t="shared" si="2"/>
        <v>23</v>
      </c>
      <c r="I25" s="11">
        <v>6</v>
      </c>
      <c r="J25" s="11">
        <v>17</v>
      </c>
      <c r="K25" s="11">
        <f t="shared" si="3"/>
        <v>14</v>
      </c>
      <c r="L25" s="11">
        <v>3</v>
      </c>
      <c r="M25" s="11">
        <v>11</v>
      </c>
      <c r="N25" s="14"/>
      <c r="O25" s="13"/>
      <c r="P25" s="13"/>
      <c r="Q25" s="11"/>
    </row>
    <row r="26" spans="1:17" x14ac:dyDescent="0.2">
      <c r="A26" s="1" t="s">
        <v>14</v>
      </c>
      <c r="E26" s="11">
        <f t="shared" si="1"/>
        <v>11</v>
      </c>
      <c r="F26" s="11">
        <v>4</v>
      </c>
      <c r="G26" s="11">
        <v>7</v>
      </c>
      <c r="H26" s="11">
        <f t="shared" si="2"/>
        <v>2</v>
      </c>
      <c r="I26" s="11">
        <v>1</v>
      </c>
      <c r="J26" s="11">
        <v>1</v>
      </c>
      <c r="K26" s="11">
        <f t="shared" si="3"/>
        <v>1</v>
      </c>
      <c r="L26" s="11">
        <v>0</v>
      </c>
      <c r="M26" s="11">
        <v>1</v>
      </c>
      <c r="N26" s="14"/>
      <c r="O26" s="13"/>
      <c r="P26" s="13"/>
      <c r="Q26" s="11"/>
    </row>
    <row r="27" spans="1:17" x14ac:dyDescent="0.2">
      <c r="A27" s="1" t="s">
        <v>15</v>
      </c>
      <c r="E27" s="11">
        <f t="shared" si="1"/>
        <v>7</v>
      </c>
      <c r="F27" s="11">
        <v>2</v>
      </c>
      <c r="G27" s="11">
        <v>5</v>
      </c>
      <c r="H27" s="11">
        <f t="shared" si="2"/>
        <v>13</v>
      </c>
      <c r="I27" s="11">
        <v>3</v>
      </c>
      <c r="J27" s="11">
        <v>10</v>
      </c>
      <c r="K27" s="11">
        <f t="shared" si="3"/>
        <v>10</v>
      </c>
      <c r="L27" s="11">
        <v>2</v>
      </c>
      <c r="M27" s="11">
        <v>8</v>
      </c>
      <c r="N27" s="14"/>
      <c r="O27" s="13"/>
      <c r="P27" s="13"/>
      <c r="Q27" s="11"/>
    </row>
    <row r="28" spans="1:17" x14ac:dyDescent="0.2">
      <c r="A28" s="1" t="s">
        <v>16</v>
      </c>
      <c r="E28" s="11">
        <f t="shared" si="1"/>
        <v>33</v>
      </c>
      <c r="F28" s="11">
        <v>6</v>
      </c>
      <c r="G28" s="11">
        <v>27</v>
      </c>
      <c r="H28" s="11">
        <f t="shared" si="2"/>
        <v>7</v>
      </c>
      <c r="I28" s="11">
        <v>2</v>
      </c>
      <c r="J28" s="11">
        <v>5</v>
      </c>
      <c r="K28" s="11">
        <v>0</v>
      </c>
      <c r="L28" s="11">
        <v>0</v>
      </c>
      <c r="M28" s="11">
        <v>0</v>
      </c>
      <c r="N28" s="14"/>
      <c r="O28" s="13"/>
      <c r="P28" s="13"/>
      <c r="Q28" s="11"/>
    </row>
    <row r="29" spans="1:17" x14ac:dyDescent="0.2">
      <c r="N29" s="14"/>
      <c r="O29" s="14"/>
      <c r="P29" s="14"/>
    </row>
    <row r="30" spans="1:17" x14ac:dyDescent="0.2">
      <c r="A30" s="2" t="s">
        <v>17</v>
      </c>
      <c r="E30" s="1">
        <f t="shared" si="1"/>
        <v>18</v>
      </c>
      <c r="F30" s="1">
        <v>11</v>
      </c>
      <c r="G30" s="1">
        <v>7</v>
      </c>
      <c r="N30" s="14"/>
      <c r="O30" s="14"/>
      <c r="P30" s="14"/>
    </row>
    <row r="31" spans="1:17" x14ac:dyDescent="0.2">
      <c r="N31" s="14"/>
      <c r="O31" s="14"/>
      <c r="P31" s="14"/>
    </row>
    <row r="32" spans="1:17" x14ac:dyDescent="0.2">
      <c r="A32" s="2" t="s">
        <v>18</v>
      </c>
      <c r="E32" s="1">
        <f t="shared" si="1"/>
        <v>0</v>
      </c>
      <c r="N32" s="14"/>
      <c r="O32" s="14"/>
      <c r="P32" s="14"/>
    </row>
    <row r="33" spans="1:16" x14ac:dyDescent="0.2">
      <c r="N33" s="14"/>
      <c r="O33" s="14"/>
      <c r="P33" s="14"/>
    </row>
    <row r="34" spans="1:16" x14ac:dyDescent="0.2">
      <c r="A34" s="1" t="s">
        <v>20</v>
      </c>
      <c r="E34" s="1">
        <f t="shared" si="1"/>
        <v>54</v>
      </c>
      <c r="F34" s="1">
        <v>32</v>
      </c>
      <c r="G34" s="1">
        <v>22</v>
      </c>
      <c r="N34" s="14"/>
      <c r="O34" s="14"/>
      <c r="P34" s="14"/>
    </row>
    <row r="35" spans="1:16" x14ac:dyDescent="0.2">
      <c r="A35" s="1" t="s">
        <v>21</v>
      </c>
      <c r="E35" s="1">
        <f t="shared" si="1"/>
        <v>29</v>
      </c>
      <c r="F35" s="1">
        <v>12</v>
      </c>
      <c r="G35" s="1">
        <v>17</v>
      </c>
      <c r="N35" s="14"/>
      <c r="O35" s="14"/>
      <c r="P35" s="14"/>
    </row>
    <row r="36" spans="1:16" x14ac:dyDescent="0.2">
      <c r="A36" s="1" t="s">
        <v>22</v>
      </c>
      <c r="E36" s="1">
        <f t="shared" si="1"/>
        <v>9</v>
      </c>
      <c r="F36" s="1">
        <v>2</v>
      </c>
      <c r="G36" s="1">
        <v>7</v>
      </c>
      <c r="N36" s="14"/>
      <c r="O36" s="14"/>
      <c r="P36" s="14"/>
    </row>
    <row r="37" spans="1:16" x14ac:dyDescent="0.2">
      <c r="A37" s="1" t="s">
        <v>23</v>
      </c>
      <c r="E37" s="1">
        <f t="shared" si="1"/>
        <v>71</v>
      </c>
      <c r="F37" s="1">
        <v>25</v>
      </c>
      <c r="G37" s="1">
        <v>46</v>
      </c>
      <c r="N37" s="14"/>
      <c r="O37" s="14"/>
      <c r="P37" s="14"/>
    </row>
    <row r="38" spans="1:16" x14ac:dyDescent="0.2">
      <c r="A38" s="1" t="s">
        <v>24</v>
      </c>
      <c r="E38" s="1">
        <f t="shared" si="1"/>
        <v>0</v>
      </c>
      <c r="N38" s="14"/>
      <c r="O38" s="14"/>
      <c r="P38" s="14"/>
    </row>
    <row r="39" spans="1:16" x14ac:dyDescent="0.2">
      <c r="A39" s="1" t="s">
        <v>25</v>
      </c>
      <c r="E39" s="1">
        <f t="shared" si="1"/>
        <v>21</v>
      </c>
      <c r="F39" s="1">
        <v>19</v>
      </c>
      <c r="G39" s="1">
        <v>2</v>
      </c>
      <c r="N39" s="14"/>
      <c r="O39" s="14"/>
      <c r="P39" s="14"/>
    </row>
    <row r="40" spans="1:16" x14ac:dyDescent="0.2">
      <c r="A40" s="1" t="s">
        <v>26</v>
      </c>
      <c r="E40" s="1">
        <f t="shared" si="1"/>
        <v>33</v>
      </c>
      <c r="F40" s="1">
        <v>7</v>
      </c>
      <c r="G40" s="1">
        <v>26</v>
      </c>
      <c r="N40" s="14"/>
      <c r="O40" s="14"/>
      <c r="P40" s="14"/>
    </row>
    <row r="41" spans="1:16" x14ac:dyDescent="0.2">
      <c r="A41" s="1" t="s">
        <v>27</v>
      </c>
      <c r="E41" s="1">
        <f t="shared" si="1"/>
        <v>64</v>
      </c>
      <c r="F41" s="1">
        <v>19</v>
      </c>
      <c r="G41" s="1">
        <v>45</v>
      </c>
      <c r="N41" s="14"/>
      <c r="O41" s="14"/>
      <c r="P41" s="14"/>
    </row>
    <row r="42" spans="1:16" x14ac:dyDescent="0.2">
      <c r="A42" s="1" t="s">
        <v>28</v>
      </c>
      <c r="E42" s="1">
        <f t="shared" si="1"/>
        <v>49</v>
      </c>
      <c r="F42" s="1">
        <v>21</v>
      </c>
      <c r="G42" s="1">
        <v>28</v>
      </c>
      <c r="N42" s="14"/>
      <c r="O42" s="14"/>
      <c r="P42" s="14"/>
    </row>
    <row r="43" spans="1:16" x14ac:dyDescent="0.2">
      <c r="A43" s="1" t="s">
        <v>29</v>
      </c>
      <c r="E43" s="1">
        <f t="shared" si="1"/>
        <v>55</v>
      </c>
      <c r="F43" s="1">
        <v>31</v>
      </c>
      <c r="G43" s="1">
        <v>24</v>
      </c>
      <c r="N43" s="14"/>
      <c r="O43" s="14"/>
      <c r="P43" s="14"/>
    </row>
    <row r="44" spans="1:16" x14ac:dyDescent="0.2">
      <c r="E44" s="1">
        <f t="shared" si="1"/>
        <v>0</v>
      </c>
      <c r="N44" s="14"/>
      <c r="O44" s="14"/>
      <c r="P44" s="14"/>
    </row>
    <row r="45" spans="1:16" x14ac:dyDescent="0.2">
      <c r="A45" s="2" t="s">
        <v>30</v>
      </c>
      <c r="E45" s="1">
        <f t="shared" si="1"/>
        <v>0</v>
      </c>
      <c r="N45" s="14"/>
      <c r="O45" s="14"/>
      <c r="P45" s="14"/>
    </row>
    <row r="46" spans="1:16" x14ac:dyDescent="0.2">
      <c r="E46" s="1">
        <f t="shared" si="1"/>
        <v>0</v>
      </c>
      <c r="N46" s="14"/>
      <c r="O46" s="14"/>
      <c r="P46" s="14"/>
    </row>
    <row r="47" spans="1:16" x14ac:dyDescent="0.2">
      <c r="A47" s="1" t="s">
        <v>31</v>
      </c>
      <c r="E47" s="1">
        <f t="shared" si="1"/>
        <v>0</v>
      </c>
      <c r="N47" s="14"/>
      <c r="O47" s="14"/>
      <c r="P47" s="14"/>
    </row>
    <row r="48" spans="1:16" x14ac:dyDescent="0.2">
      <c r="A48" s="1" t="s">
        <v>32</v>
      </c>
      <c r="E48" s="1">
        <f t="shared" si="1"/>
        <v>0</v>
      </c>
      <c r="N48" s="14"/>
      <c r="O48" s="14"/>
      <c r="P48" s="14"/>
    </row>
    <row r="49" spans="1:16" x14ac:dyDescent="0.2">
      <c r="E49" s="1">
        <f t="shared" si="1"/>
        <v>0</v>
      </c>
      <c r="N49" s="14"/>
      <c r="O49" s="14"/>
      <c r="P49" s="14"/>
    </row>
    <row r="50" spans="1:16" x14ac:dyDescent="0.2">
      <c r="A50" s="2" t="s">
        <v>33</v>
      </c>
      <c r="E50" s="1">
        <f t="shared" si="1"/>
        <v>0</v>
      </c>
      <c r="N50" s="14"/>
      <c r="O50" s="14"/>
      <c r="P50" s="14"/>
    </row>
    <row r="51" spans="1:16" x14ac:dyDescent="0.2">
      <c r="E51" s="1">
        <f t="shared" si="1"/>
        <v>0</v>
      </c>
      <c r="N51" s="14"/>
      <c r="O51" s="14"/>
      <c r="P51" s="14"/>
    </row>
    <row r="52" spans="1:16" x14ac:dyDescent="0.2">
      <c r="A52" s="1" t="s">
        <v>46</v>
      </c>
      <c r="E52" s="1">
        <f t="shared" si="1"/>
        <v>0</v>
      </c>
      <c r="N52" s="14"/>
      <c r="O52" s="14"/>
      <c r="P52" s="14"/>
    </row>
    <row r="53" spans="1:16" x14ac:dyDescent="0.2">
      <c r="A53" s="1" t="s">
        <v>47</v>
      </c>
      <c r="E53" s="1">
        <f t="shared" si="1"/>
        <v>0</v>
      </c>
      <c r="N53" s="14"/>
      <c r="O53" s="14"/>
      <c r="P53" s="14"/>
    </row>
    <row r="54" spans="1:16" x14ac:dyDescent="0.2">
      <c r="A54" s="1" t="s">
        <v>48</v>
      </c>
      <c r="E54" s="1">
        <f t="shared" si="1"/>
        <v>0</v>
      </c>
      <c r="N54" s="14"/>
      <c r="O54" s="14"/>
      <c r="P54" s="14"/>
    </row>
    <row r="55" spans="1:16" x14ac:dyDescent="0.2">
      <c r="A55" s="1" t="s">
        <v>49</v>
      </c>
      <c r="E55" s="1">
        <f t="shared" si="1"/>
        <v>0</v>
      </c>
      <c r="N55" s="14"/>
      <c r="O55" s="14"/>
      <c r="P55" s="14"/>
    </row>
    <row r="56" spans="1:16" x14ac:dyDescent="0.2">
      <c r="A56" s="1" t="s">
        <v>50</v>
      </c>
      <c r="E56" s="1">
        <f t="shared" si="1"/>
        <v>0</v>
      </c>
    </row>
    <row r="57" spans="1:16" x14ac:dyDescent="0.2">
      <c r="A57" s="1" t="s">
        <v>51</v>
      </c>
      <c r="E57" s="1">
        <f t="shared" si="1"/>
        <v>0</v>
      </c>
    </row>
    <row r="58" spans="1:16" x14ac:dyDescent="0.2">
      <c r="A58" s="1" t="s">
        <v>52</v>
      </c>
      <c r="E58" s="1">
        <f t="shared" si="1"/>
        <v>0</v>
      </c>
    </row>
    <row r="59" spans="1:16" x14ac:dyDescent="0.2">
      <c r="A59" s="1" t="s">
        <v>53</v>
      </c>
      <c r="E59" s="1">
        <f t="shared" si="1"/>
        <v>0</v>
      </c>
    </row>
    <row r="60" spans="1:16" x14ac:dyDescent="0.2">
      <c r="A60" s="1" t="s">
        <v>54</v>
      </c>
      <c r="E60" s="1">
        <f t="shared" si="1"/>
        <v>0</v>
      </c>
    </row>
    <row r="61" spans="1:16" x14ac:dyDescent="0.2">
      <c r="A61" s="1" t="s">
        <v>55</v>
      </c>
      <c r="E61" s="1">
        <f t="shared" si="1"/>
        <v>0</v>
      </c>
    </row>
    <row r="62" spans="1:16" x14ac:dyDescent="0.2">
      <c r="A62" s="1" t="s">
        <v>56</v>
      </c>
      <c r="E62" s="1">
        <f t="shared" si="1"/>
        <v>0</v>
      </c>
    </row>
    <row r="63" spans="1:16" x14ac:dyDescent="0.2">
      <c r="A63" s="1" t="s">
        <v>57</v>
      </c>
    </row>
  </sheetData>
  <mergeCells count="7">
    <mergeCell ref="E3:M3"/>
    <mergeCell ref="N3:P3"/>
    <mergeCell ref="B4:D4"/>
    <mergeCell ref="F4:G4"/>
    <mergeCell ref="O4:P4"/>
    <mergeCell ref="L4:M4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4"/>
  <sheetViews>
    <sheetView showGridLines="0" tabSelected="1" zoomScale="110" zoomScaleNormal="110" workbookViewId="0">
      <selection activeCell="B10" sqref="B10"/>
    </sheetView>
  </sheetViews>
  <sheetFormatPr baseColWidth="10" defaultRowHeight="15" x14ac:dyDescent="0.25"/>
  <cols>
    <col min="1" max="1" width="38.5703125" customWidth="1"/>
    <col min="2" max="2" width="9.42578125" customWidth="1"/>
    <col min="3" max="3" width="9.5703125" customWidth="1"/>
    <col min="4" max="4" width="9.140625" customWidth="1"/>
    <col min="5" max="5" width="8.140625" customWidth="1"/>
    <col min="6" max="6" width="10.85546875" customWidth="1"/>
    <col min="7" max="7" width="9.42578125" customWidth="1"/>
    <col min="8" max="8" width="9.140625" customWidth="1"/>
    <col min="10" max="10" width="13.5703125" customWidth="1"/>
    <col min="11" max="12" width="9.28515625" customWidth="1"/>
    <col min="13" max="13" width="9" customWidth="1"/>
    <col min="14" max="14" width="9.140625" customWidth="1"/>
  </cols>
  <sheetData>
    <row r="1" spans="1:16" s="1" customFormat="1" ht="12.75" x14ac:dyDescent="0.2">
      <c r="A1" s="73" t="s">
        <v>68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s="1" customFormat="1" ht="12.75" x14ac:dyDescent="0.2">
      <c r="A2" s="73" t="s">
        <v>61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s="1" customFormat="1" ht="13.5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" customFormat="1" ht="12.75" customHeight="1" thickTop="1" x14ac:dyDescent="0.2">
      <c r="A4" s="32"/>
      <c r="B4" s="48"/>
      <c r="C4" s="47"/>
      <c r="D4" s="49"/>
      <c r="E4" s="47"/>
      <c r="F4" s="47"/>
      <c r="G4" s="47"/>
      <c r="H4" s="47"/>
      <c r="I4" s="47"/>
      <c r="J4" s="47"/>
      <c r="K4" s="47"/>
      <c r="L4" s="47"/>
      <c r="M4" s="47"/>
      <c r="N4" s="48"/>
      <c r="O4" s="47"/>
      <c r="P4" s="47"/>
    </row>
    <row r="5" spans="1:16" s="1" customFormat="1" ht="15.75" customHeight="1" x14ac:dyDescent="0.2">
      <c r="A5" s="32"/>
      <c r="B5" s="68" t="s">
        <v>34</v>
      </c>
      <c r="C5" s="69"/>
      <c r="D5" s="70"/>
      <c r="E5" s="74" t="s">
        <v>41</v>
      </c>
      <c r="F5" s="75"/>
      <c r="G5" s="75"/>
      <c r="H5" s="75"/>
      <c r="I5" s="75"/>
      <c r="J5" s="75"/>
      <c r="K5" s="75"/>
      <c r="L5" s="75"/>
      <c r="M5" s="76"/>
      <c r="N5" s="74" t="s">
        <v>42</v>
      </c>
      <c r="O5" s="75"/>
      <c r="P5" s="75"/>
    </row>
    <row r="6" spans="1:16" s="1" customFormat="1" ht="15.75" customHeight="1" x14ac:dyDescent="0.2">
      <c r="A6" s="38" t="s">
        <v>60</v>
      </c>
      <c r="B6" s="65"/>
      <c r="C6" s="67"/>
      <c r="D6" s="66"/>
      <c r="E6" s="32"/>
      <c r="F6" s="71" t="s">
        <v>64</v>
      </c>
      <c r="G6" s="72"/>
      <c r="H6" s="32"/>
      <c r="I6" s="71" t="s">
        <v>66</v>
      </c>
      <c r="J6" s="72"/>
      <c r="K6" s="34"/>
      <c r="L6" s="35"/>
      <c r="M6" s="36"/>
      <c r="N6" s="33"/>
      <c r="O6" s="35"/>
      <c r="P6" s="37"/>
    </row>
    <row r="7" spans="1:16" s="1" customFormat="1" ht="15" customHeight="1" x14ac:dyDescent="0.2">
      <c r="A7" s="40"/>
      <c r="B7" s="50"/>
      <c r="C7" s="50"/>
      <c r="D7" s="51"/>
      <c r="E7" s="39" t="s">
        <v>37</v>
      </c>
      <c r="F7" s="65" t="s">
        <v>63</v>
      </c>
      <c r="G7" s="66"/>
      <c r="H7" s="39" t="s">
        <v>37</v>
      </c>
      <c r="I7" s="65" t="s">
        <v>65</v>
      </c>
      <c r="J7" s="66"/>
      <c r="K7" s="39" t="s">
        <v>37</v>
      </c>
      <c r="L7" s="65" t="s">
        <v>45</v>
      </c>
      <c r="M7" s="66"/>
      <c r="N7" s="39" t="s">
        <v>37</v>
      </c>
      <c r="O7" s="65" t="s">
        <v>40</v>
      </c>
      <c r="P7" s="67"/>
    </row>
    <row r="8" spans="1:16" s="1" customFormat="1" ht="15.75" customHeight="1" thickBot="1" x14ac:dyDescent="0.25">
      <c r="A8" s="41"/>
      <c r="B8" s="52" t="s">
        <v>34</v>
      </c>
      <c r="C8" s="52" t="s">
        <v>35</v>
      </c>
      <c r="D8" s="53" t="s">
        <v>36</v>
      </c>
      <c r="E8" s="52" t="s">
        <v>34</v>
      </c>
      <c r="F8" s="52" t="s">
        <v>35</v>
      </c>
      <c r="G8" s="53" t="s">
        <v>36</v>
      </c>
      <c r="H8" s="52" t="s">
        <v>34</v>
      </c>
      <c r="I8" s="52" t="s">
        <v>35</v>
      </c>
      <c r="J8" s="53" t="s">
        <v>36</v>
      </c>
      <c r="K8" s="52" t="s">
        <v>34</v>
      </c>
      <c r="L8" s="52" t="s">
        <v>35</v>
      </c>
      <c r="M8" s="53" t="s">
        <v>36</v>
      </c>
      <c r="N8" s="52" t="s">
        <v>34</v>
      </c>
      <c r="O8" s="52" t="s">
        <v>35</v>
      </c>
      <c r="P8" s="52" t="s">
        <v>36</v>
      </c>
    </row>
    <row r="9" spans="1:16" s="1" customFormat="1" ht="13.5" thickTop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</row>
    <row r="10" spans="1:16" s="1" customFormat="1" ht="12.75" x14ac:dyDescent="0.2">
      <c r="A10" s="18" t="s">
        <v>34</v>
      </c>
      <c r="B10" s="19">
        <f>B12+B34+B36+B49+B54</f>
        <v>2769</v>
      </c>
      <c r="C10" s="19">
        <f t="shared" ref="C10:J10" si="0">C12+C34+C36+C49+C54</f>
        <v>1002</v>
      </c>
      <c r="D10" s="19">
        <f t="shared" si="0"/>
        <v>1767</v>
      </c>
      <c r="E10" s="19">
        <f t="shared" si="0"/>
        <v>1316</v>
      </c>
      <c r="F10" s="19">
        <f t="shared" si="0"/>
        <v>532</v>
      </c>
      <c r="G10" s="19">
        <f t="shared" si="0"/>
        <v>784</v>
      </c>
      <c r="H10" s="19">
        <f t="shared" si="0"/>
        <v>1022</v>
      </c>
      <c r="I10" s="19">
        <f t="shared" si="0"/>
        <v>310</v>
      </c>
      <c r="J10" s="19">
        <f t="shared" si="0"/>
        <v>712</v>
      </c>
      <c r="K10" s="19">
        <f t="shared" ref="K10:P10" si="1">K12</f>
        <v>419</v>
      </c>
      <c r="L10" s="19">
        <f t="shared" si="1"/>
        <v>157</v>
      </c>
      <c r="M10" s="19">
        <f t="shared" si="1"/>
        <v>262</v>
      </c>
      <c r="N10" s="19">
        <f t="shared" si="1"/>
        <v>12</v>
      </c>
      <c r="O10" s="19">
        <f t="shared" si="1"/>
        <v>3</v>
      </c>
      <c r="P10" s="20">
        <f t="shared" si="1"/>
        <v>9</v>
      </c>
    </row>
    <row r="11" spans="1:16" s="1" customFormat="1" ht="12.75" x14ac:dyDescent="0.2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</row>
    <row r="12" spans="1:16" s="1" customFormat="1" ht="12.75" x14ac:dyDescent="0.2">
      <c r="A12" s="18" t="s">
        <v>19</v>
      </c>
      <c r="B12" s="19">
        <f t="shared" ref="B12:C12" si="2">SUM(B14:B32)</f>
        <v>1673</v>
      </c>
      <c r="C12" s="19">
        <f t="shared" si="2"/>
        <v>601</v>
      </c>
      <c r="D12" s="19">
        <f>SUM(D14:D32)</f>
        <v>1072</v>
      </c>
      <c r="E12" s="21">
        <f>SUM(E14:E32)</f>
        <v>898</v>
      </c>
      <c r="F12" s="21">
        <f t="shared" ref="F12:L12" si="3">SUM(F14:F32)</f>
        <v>347</v>
      </c>
      <c r="G12" s="21">
        <f t="shared" si="3"/>
        <v>551</v>
      </c>
      <c r="H12" s="21">
        <f t="shared" si="3"/>
        <v>344</v>
      </c>
      <c r="I12" s="21">
        <f t="shared" si="3"/>
        <v>94</v>
      </c>
      <c r="J12" s="21">
        <f>SUM(J14:J32)</f>
        <v>250</v>
      </c>
      <c r="K12" s="21">
        <f>47+17+3+2+19+33+31+36+50+29+27+45+42+13+0+14+1+10+0</f>
        <v>419</v>
      </c>
      <c r="L12" s="21">
        <f t="shared" si="3"/>
        <v>157</v>
      </c>
      <c r="M12" s="21">
        <f>30+7+2+0+10+28+12+26+34+20+20+29+22+2+0+11+1+8+0</f>
        <v>262</v>
      </c>
      <c r="N12" s="21">
        <f>SUM(N14:N32)</f>
        <v>12</v>
      </c>
      <c r="O12" s="21">
        <f t="shared" ref="O12" si="4">SUM(O14:O32)</f>
        <v>3</v>
      </c>
      <c r="P12" s="22">
        <f>SUM(P14:P32)</f>
        <v>9</v>
      </c>
    </row>
    <row r="13" spans="1:16" s="1" customFormat="1" ht="12.75" x14ac:dyDescent="0.2">
      <c r="A13" s="15"/>
      <c r="B13" s="16"/>
      <c r="C13" s="16"/>
      <c r="D13" s="16"/>
      <c r="E13" s="23"/>
      <c r="F13" s="23"/>
      <c r="G13" s="23"/>
      <c r="H13" s="23"/>
      <c r="I13" s="23"/>
      <c r="J13" s="23"/>
      <c r="K13" s="23"/>
      <c r="L13" s="23"/>
      <c r="M13" s="23"/>
      <c r="N13" s="16"/>
      <c r="O13" s="24"/>
      <c r="P13" s="25"/>
    </row>
    <row r="14" spans="1:16" s="1" customFormat="1" ht="12.75" x14ac:dyDescent="0.2">
      <c r="A14" s="15" t="s">
        <v>0</v>
      </c>
      <c r="B14" s="26">
        <f>C14+D14</f>
        <v>179</v>
      </c>
      <c r="C14" s="26">
        <f t="shared" ref="C14:D16" si="5">F14+I14+L14</f>
        <v>77</v>
      </c>
      <c r="D14" s="26">
        <f t="shared" si="5"/>
        <v>102</v>
      </c>
      <c r="E14" s="26">
        <f>F14+G14</f>
        <v>105</v>
      </c>
      <c r="F14" s="26">
        <f>46+6</f>
        <v>52</v>
      </c>
      <c r="G14" s="26">
        <f>38+15</f>
        <v>53</v>
      </c>
      <c r="H14" s="26">
        <f>I14+J14</f>
        <v>27</v>
      </c>
      <c r="I14" s="26">
        <v>8</v>
      </c>
      <c r="J14" s="26">
        <v>19</v>
      </c>
      <c r="K14" s="26">
        <f>L14+M14</f>
        <v>47</v>
      </c>
      <c r="L14" s="26">
        <v>17</v>
      </c>
      <c r="M14" s="26">
        <v>30</v>
      </c>
      <c r="N14" s="43" t="s">
        <v>67</v>
      </c>
      <c r="O14" s="43" t="s">
        <v>67</v>
      </c>
      <c r="P14" s="44" t="s">
        <v>67</v>
      </c>
    </row>
    <row r="15" spans="1:16" s="1" customFormat="1" ht="12.75" x14ac:dyDescent="0.2">
      <c r="A15" s="15" t="s">
        <v>1</v>
      </c>
      <c r="B15" s="26">
        <f>C15+D15</f>
        <v>101</v>
      </c>
      <c r="C15" s="26">
        <f t="shared" si="5"/>
        <v>39</v>
      </c>
      <c r="D15" s="26">
        <f t="shared" si="5"/>
        <v>62</v>
      </c>
      <c r="E15" s="26">
        <f t="shared" ref="E15:E59" si="6">F15+G15</f>
        <v>53</v>
      </c>
      <c r="F15" s="26">
        <v>25</v>
      </c>
      <c r="G15" s="26">
        <v>28</v>
      </c>
      <c r="H15" s="26">
        <f t="shared" ref="H15:H32" si="7">I15+J15</f>
        <v>31</v>
      </c>
      <c r="I15" s="26">
        <v>4</v>
      </c>
      <c r="J15" s="26">
        <v>27</v>
      </c>
      <c r="K15" s="26">
        <f t="shared" ref="K15:K31" si="8">L15+M15</f>
        <v>17</v>
      </c>
      <c r="L15" s="26">
        <v>10</v>
      </c>
      <c r="M15" s="26">
        <v>7</v>
      </c>
      <c r="N15" s="43" t="s">
        <v>67</v>
      </c>
      <c r="O15" s="43" t="s">
        <v>67</v>
      </c>
      <c r="P15" s="44" t="s">
        <v>67</v>
      </c>
    </row>
    <row r="16" spans="1:16" s="1" customFormat="1" ht="12.75" x14ac:dyDescent="0.2">
      <c r="A16" s="15" t="s">
        <v>2</v>
      </c>
      <c r="B16" s="26">
        <f t="shared" ref="B16:B60" si="9">C16+D16</f>
        <v>19</v>
      </c>
      <c r="C16" s="26">
        <f t="shared" si="5"/>
        <v>8</v>
      </c>
      <c r="D16" s="26">
        <f t="shared" si="5"/>
        <v>11</v>
      </c>
      <c r="E16" s="26">
        <f t="shared" si="6"/>
        <v>12</v>
      </c>
      <c r="F16" s="26">
        <v>6</v>
      </c>
      <c r="G16" s="26">
        <v>6</v>
      </c>
      <c r="H16" s="26">
        <f t="shared" si="7"/>
        <v>4</v>
      </c>
      <c r="I16" s="26">
        <v>1</v>
      </c>
      <c r="J16" s="26">
        <v>3</v>
      </c>
      <c r="K16" s="26">
        <f t="shared" si="8"/>
        <v>3</v>
      </c>
      <c r="L16" s="26">
        <v>1</v>
      </c>
      <c r="M16" s="26">
        <v>2</v>
      </c>
      <c r="N16" s="43" t="s">
        <v>67</v>
      </c>
      <c r="O16" s="43" t="s">
        <v>67</v>
      </c>
      <c r="P16" s="44" t="s">
        <v>67</v>
      </c>
    </row>
    <row r="17" spans="1:16" s="1" customFormat="1" ht="12.75" x14ac:dyDescent="0.2">
      <c r="A17" s="15" t="s">
        <v>3</v>
      </c>
      <c r="B17" s="26">
        <f t="shared" si="9"/>
        <v>36</v>
      </c>
      <c r="C17" s="26">
        <f>F17+I17+L17</f>
        <v>20</v>
      </c>
      <c r="D17" s="26">
        <f>G17+J17</f>
        <v>16</v>
      </c>
      <c r="E17" s="26">
        <f t="shared" si="6"/>
        <v>30</v>
      </c>
      <c r="F17" s="26">
        <v>16</v>
      </c>
      <c r="G17" s="26">
        <v>14</v>
      </c>
      <c r="H17" s="26">
        <f t="shared" si="7"/>
        <v>4</v>
      </c>
      <c r="I17" s="26">
        <v>2</v>
      </c>
      <c r="J17" s="26">
        <v>2</v>
      </c>
      <c r="K17" s="26">
        <f>L17</f>
        <v>2</v>
      </c>
      <c r="L17" s="26">
        <v>2</v>
      </c>
      <c r="M17" s="43" t="s">
        <v>67</v>
      </c>
      <c r="N17" s="43" t="s">
        <v>67</v>
      </c>
      <c r="O17" s="43" t="s">
        <v>67</v>
      </c>
      <c r="P17" s="44" t="s">
        <v>67</v>
      </c>
    </row>
    <row r="18" spans="1:16" s="1" customFormat="1" ht="12.75" x14ac:dyDescent="0.2">
      <c r="A18" s="15" t="s">
        <v>4</v>
      </c>
      <c r="B18" s="26">
        <f t="shared" si="9"/>
        <v>57</v>
      </c>
      <c r="C18" s="26">
        <f t="shared" ref="C18:C60" si="10">F18+I18+L18+O18</f>
        <v>26</v>
      </c>
      <c r="D18" s="26">
        <f t="shared" ref="D18:D60" si="11">G18+J18+M18+P18</f>
        <v>31</v>
      </c>
      <c r="E18" s="26">
        <f t="shared" si="6"/>
        <v>22</v>
      </c>
      <c r="F18" s="26">
        <v>9</v>
      </c>
      <c r="G18" s="26">
        <v>13</v>
      </c>
      <c r="H18" s="26">
        <f t="shared" si="7"/>
        <v>15</v>
      </c>
      <c r="I18" s="26">
        <v>7</v>
      </c>
      <c r="J18" s="26">
        <v>8</v>
      </c>
      <c r="K18" s="26">
        <f t="shared" si="8"/>
        <v>19</v>
      </c>
      <c r="L18" s="26">
        <v>9</v>
      </c>
      <c r="M18" s="26">
        <v>10</v>
      </c>
      <c r="N18" s="26">
        <f t="shared" ref="N18:N25" si="12">O18+P18</f>
        <v>1</v>
      </c>
      <c r="O18" s="26">
        <v>1</v>
      </c>
      <c r="P18" s="27">
        <v>0</v>
      </c>
    </row>
    <row r="19" spans="1:16" s="1" customFormat="1" ht="12.75" x14ac:dyDescent="0.2">
      <c r="A19" s="15" t="s">
        <v>5</v>
      </c>
      <c r="B19" s="26">
        <f>C19+D19</f>
        <v>110</v>
      </c>
      <c r="C19" s="26">
        <f>F19+I19+L19</f>
        <v>19</v>
      </c>
      <c r="D19" s="26">
        <f>G19+J19+M19</f>
        <v>91</v>
      </c>
      <c r="E19" s="26">
        <f t="shared" si="6"/>
        <v>66</v>
      </c>
      <c r="F19" s="26">
        <v>13</v>
      </c>
      <c r="G19" s="26">
        <v>53</v>
      </c>
      <c r="H19" s="26">
        <f t="shared" si="7"/>
        <v>11</v>
      </c>
      <c r="I19" s="26">
        <v>1</v>
      </c>
      <c r="J19" s="26">
        <v>10</v>
      </c>
      <c r="K19" s="26">
        <f t="shared" si="8"/>
        <v>33</v>
      </c>
      <c r="L19" s="26">
        <v>5</v>
      </c>
      <c r="M19" s="26">
        <v>28</v>
      </c>
      <c r="N19" s="43" t="s">
        <v>67</v>
      </c>
      <c r="O19" s="43" t="s">
        <v>67</v>
      </c>
      <c r="P19" s="44" t="s">
        <v>67</v>
      </c>
    </row>
    <row r="20" spans="1:16" s="1" customFormat="1" ht="12.75" x14ac:dyDescent="0.2">
      <c r="A20" s="15" t="s">
        <v>6</v>
      </c>
      <c r="B20" s="26">
        <f t="shared" si="9"/>
        <v>58</v>
      </c>
      <c r="C20" s="26">
        <f>F20+I20+L20</f>
        <v>27</v>
      </c>
      <c r="D20" s="26">
        <f t="shared" si="11"/>
        <v>31</v>
      </c>
      <c r="E20" s="26">
        <f t="shared" si="6"/>
        <v>10</v>
      </c>
      <c r="F20" s="26">
        <v>3</v>
      </c>
      <c r="G20" s="26">
        <v>7</v>
      </c>
      <c r="H20" s="26">
        <f t="shared" si="7"/>
        <v>14</v>
      </c>
      <c r="I20" s="26">
        <v>5</v>
      </c>
      <c r="J20" s="26">
        <v>9</v>
      </c>
      <c r="K20" s="26">
        <f t="shared" si="8"/>
        <v>31</v>
      </c>
      <c r="L20" s="26">
        <v>19</v>
      </c>
      <c r="M20" s="26">
        <v>12</v>
      </c>
      <c r="N20" s="26">
        <f>P20</f>
        <v>3</v>
      </c>
      <c r="O20" s="43" t="s">
        <v>67</v>
      </c>
      <c r="P20" s="27">
        <v>3</v>
      </c>
    </row>
    <row r="21" spans="1:16" s="1" customFormat="1" ht="12.75" x14ac:dyDescent="0.2">
      <c r="A21" s="15" t="s">
        <v>7</v>
      </c>
      <c r="B21" s="26">
        <f>C21+D21</f>
        <v>132</v>
      </c>
      <c r="C21" s="26">
        <f>F21+I21+L21</f>
        <v>41</v>
      </c>
      <c r="D21" s="26">
        <f>G21+J21+M21</f>
        <v>91</v>
      </c>
      <c r="E21" s="26">
        <f t="shared" si="6"/>
        <v>15</v>
      </c>
      <c r="F21" s="26">
        <v>10</v>
      </c>
      <c r="G21" s="26">
        <v>5</v>
      </c>
      <c r="H21" s="26">
        <f t="shared" si="7"/>
        <v>81</v>
      </c>
      <c r="I21" s="26">
        <v>21</v>
      </c>
      <c r="J21" s="26">
        <v>60</v>
      </c>
      <c r="K21" s="26">
        <f t="shared" si="8"/>
        <v>36</v>
      </c>
      <c r="L21" s="26">
        <v>10</v>
      </c>
      <c r="M21" s="26">
        <v>26</v>
      </c>
      <c r="N21" s="43" t="s">
        <v>67</v>
      </c>
      <c r="O21" s="43" t="s">
        <v>67</v>
      </c>
      <c r="P21" s="44" t="s">
        <v>67</v>
      </c>
    </row>
    <row r="22" spans="1:16" s="1" customFormat="1" ht="12.75" x14ac:dyDescent="0.2">
      <c r="A22" s="15" t="s">
        <v>8</v>
      </c>
      <c r="B22" s="26">
        <f t="shared" si="9"/>
        <v>106</v>
      </c>
      <c r="C22" s="26">
        <f>F22+I22+L22</f>
        <v>42</v>
      </c>
      <c r="D22" s="26">
        <f t="shared" si="11"/>
        <v>64</v>
      </c>
      <c r="E22" s="26">
        <f t="shared" si="6"/>
        <v>39</v>
      </c>
      <c r="F22" s="26">
        <f>12+4</f>
        <v>16</v>
      </c>
      <c r="G22" s="26">
        <f>17+6</f>
        <v>23</v>
      </c>
      <c r="H22" s="26">
        <f t="shared" si="7"/>
        <v>16</v>
      </c>
      <c r="I22" s="26">
        <v>10</v>
      </c>
      <c r="J22" s="26">
        <v>6</v>
      </c>
      <c r="K22" s="26">
        <f t="shared" si="8"/>
        <v>50</v>
      </c>
      <c r="L22" s="26">
        <v>16</v>
      </c>
      <c r="M22" s="26">
        <v>34</v>
      </c>
      <c r="N22" s="26">
        <f>P22</f>
        <v>1</v>
      </c>
      <c r="O22" s="43" t="s">
        <v>67</v>
      </c>
      <c r="P22" s="27">
        <v>1</v>
      </c>
    </row>
    <row r="23" spans="1:16" s="1" customFormat="1" ht="12.75" x14ac:dyDescent="0.2">
      <c r="A23" s="15" t="s">
        <v>9</v>
      </c>
      <c r="B23" s="26">
        <f>C23+D23</f>
        <v>88</v>
      </c>
      <c r="C23" s="26">
        <f>F23+I23+L23</f>
        <v>33</v>
      </c>
      <c r="D23" s="26">
        <f>G23+J23+M23</f>
        <v>55</v>
      </c>
      <c r="E23" s="26">
        <f t="shared" si="6"/>
        <v>31</v>
      </c>
      <c r="F23" s="26">
        <f>17+3</f>
        <v>20</v>
      </c>
      <c r="G23" s="26">
        <f>5+6</f>
        <v>11</v>
      </c>
      <c r="H23" s="26">
        <f t="shared" si="7"/>
        <v>28</v>
      </c>
      <c r="I23" s="26">
        <v>4</v>
      </c>
      <c r="J23" s="26">
        <v>24</v>
      </c>
      <c r="K23" s="26">
        <f t="shared" si="8"/>
        <v>29</v>
      </c>
      <c r="L23" s="26">
        <v>9</v>
      </c>
      <c r="M23" s="26">
        <v>20</v>
      </c>
      <c r="N23" s="43" t="s">
        <v>67</v>
      </c>
      <c r="O23" s="43" t="s">
        <v>67</v>
      </c>
      <c r="P23" s="44" t="s">
        <v>67</v>
      </c>
    </row>
    <row r="24" spans="1:16" s="1" customFormat="1" ht="12.75" x14ac:dyDescent="0.2">
      <c r="A24" s="15" t="s">
        <v>10</v>
      </c>
      <c r="B24" s="26">
        <f t="shared" si="9"/>
        <v>122</v>
      </c>
      <c r="C24" s="26">
        <f>F24+I24+L24</f>
        <v>30</v>
      </c>
      <c r="D24" s="26">
        <f>G24+J24+M24</f>
        <v>92</v>
      </c>
      <c r="E24" s="26">
        <f t="shared" si="6"/>
        <v>83</v>
      </c>
      <c r="F24" s="26">
        <v>22</v>
      </c>
      <c r="G24" s="26">
        <v>61</v>
      </c>
      <c r="H24" s="26">
        <f t="shared" si="7"/>
        <v>12</v>
      </c>
      <c r="I24" s="26">
        <v>1</v>
      </c>
      <c r="J24" s="26">
        <v>11</v>
      </c>
      <c r="K24" s="26">
        <f t="shared" si="8"/>
        <v>27</v>
      </c>
      <c r="L24" s="26">
        <v>7</v>
      </c>
      <c r="M24" s="26">
        <v>20</v>
      </c>
      <c r="N24" s="43" t="s">
        <v>67</v>
      </c>
      <c r="O24" s="43" t="s">
        <v>67</v>
      </c>
      <c r="P24" s="44" t="s">
        <v>67</v>
      </c>
    </row>
    <row r="25" spans="1:16" s="1" customFormat="1" ht="12.75" x14ac:dyDescent="0.2">
      <c r="A25" s="15" t="s">
        <v>43</v>
      </c>
      <c r="B25" s="26">
        <f t="shared" si="9"/>
        <v>82</v>
      </c>
      <c r="C25" s="26">
        <f t="shared" si="10"/>
        <v>28</v>
      </c>
      <c r="D25" s="26">
        <f t="shared" si="11"/>
        <v>54</v>
      </c>
      <c r="E25" s="26">
        <f t="shared" si="6"/>
        <v>22</v>
      </c>
      <c r="F25" s="26">
        <v>8</v>
      </c>
      <c r="G25" s="26">
        <v>14</v>
      </c>
      <c r="H25" s="26">
        <f t="shared" si="7"/>
        <v>12</v>
      </c>
      <c r="I25" s="26">
        <v>3</v>
      </c>
      <c r="J25" s="26">
        <v>9</v>
      </c>
      <c r="K25" s="26">
        <f t="shared" si="8"/>
        <v>45</v>
      </c>
      <c r="L25" s="26">
        <v>16</v>
      </c>
      <c r="M25" s="26">
        <v>29</v>
      </c>
      <c r="N25" s="26">
        <f t="shared" si="12"/>
        <v>3</v>
      </c>
      <c r="O25" s="26">
        <v>1</v>
      </c>
      <c r="P25" s="27">
        <v>2</v>
      </c>
    </row>
    <row r="26" spans="1:16" s="1" customFormat="1" ht="12.75" x14ac:dyDescent="0.2">
      <c r="A26" s="15" t="s">
        <v>11</v>
      </c>
      <c r="B26" s="26">
        <f t="shared" si="9"/>
        <v>394</v>
      </c>
      <c r="C26" s="26">
        <f t="shared" si="10"/>
        <v>149</v>
      </c>
      <c r="D26" s="26">
        <f>G26+J26+M26</f>
        <v>245</v>
      </c>
      <c r="E26" s="26">
        <f t="shared" si="6"/>
        <v>315</v>
      </c>
      <c r="F26" s="26">
        <f>74+43</f>
        <v>117</v>
      </c>
      <c r="G26" s="26">
        <f>85+113</f>
        <v>198</v>
      </c>
      <c r="H26" s="26">
        <f t="shared" si="7"/>
        <v>36</v>
      </c>
      <c r="I26" s="26">
        <v>11</v>
      </c>
      <c r="J26" s="26">
        <v>25</v>
      </c>
      <c r="K26" s="26">
        <f t="shared" si="8"/>
        <v>42</v>
      </c>
      <c r="L26" s="26">
        <v>20</v>
      </c>
      <c r="M26" s="26">
        <v>22</v>
      </c>
      <c r="N26" s="26">
        <f>O26</f>
        <v>1</v>
      </c>
      <c r="O26" s="26">
        <v>1</v>
      </c>
      <c r="P26" s="44" t="s">
        <v>67</v>
      </c>
    </row>
    <row r="27" spans="1:16" s="1" customFormat="1" ht="12.75" x14ac:dyDescent="0.2">
      <c r="A27" s="15" t="s">
        <v>12</v>
      </c>
      <c r="B27" s="26">
        <f t="shared" si="9"/>
        <v>39</v>
      </c>
      <c r="C27" s="26">
        <f>F27+I27+L27</f>
        <v>24</v>
      </c>
      <c r="D27" s="26">
        <f>G27+J27+M27</f>
        <v>15</v>
      </c>
      <c r="E27" s="26">
        <f t="shared" si="6"/>
        <v>21</v>
      </c>
      <c r="F27" s="26">
        <v>10</v>
      </c>
      <c r="G27" s="26">
        <v>11</v>
      </c>
      <c r="H27" s="26">
        <f t="shared" si="7"/>
        <v>5</v>
      </c>
      <c r="I27" s="26">
        <v>3</v>
      </c>
      <c r="J27" s="26">
        <v>2</v>
      </c>
      <c r="K27" s="26">
        <f t="shared" si="8"/>
        <v>13</v>
      </c>
      <c r="L27" s="26">
        <v>11</v>
      </c>
      <c r="M27" s="26">
        <v>2</v>
      </c>
      <c r="N27" s="43" t="s">
        <v>67</v>
      </c>
      <c r="O27" s="43" t="s">
        <v>67</v>
      </c>
      <c r="P27" s="44" t="s">
        <v>67</v>
      </c>
    </row>
    <row r="28" spans="1:16" s="1" customFormat="1" ht="12.75" x14ac:dyDescent="0.2">
      <c r="A28" s="15" t="s">
        <v>44</v>
      </c>
      <c r="B28" s="26">
        <f t="shared" si="9"/>
        <v>21</v>
      </c>
      <c r="C28" s="26">
        <f>F28+I28</f>
        <v>8</v>
      </c>
      <c r="D28" s="26">
        <f>G28+J28+P28</f>
        <v>13</v>
      </c>
      <c r="E28" s="26">
        <f t="shared" si="6"/>
        <v>17</v>
      </c>
      <c r="F28" s="26">
        <v>7</v>
      </c>
      <c r="G28" s="26">
        <v>10</v>
      </c>
      <c r="H28" s="26">
        <f t="shared" si="7"/>
        <v>3</v>
      </c>
      <c r="I28" s="26">
        <v>1</v>
      </c>
      <c r="J28" s="26">
        <v>2</v>
      </c>
      <c r="K28" s="43" t="s">
        <v>67</v>
      </c>
      <c r="L28" s="43" t="s">
        <v>67</v>
      </c>
      <c r="M28" s="43" t="s">
        <v>67</v>
      </c>
      <c r="N28" s="26">
        <f>P28</f>
        <v>1</v>
      </c>
      <c r="O28" s="43" t="s">
        <v>67</v>
      </c>
      <c r="P28" s="27">
        <v>1</v>
      </c>
    </row>
    <row r="29" spans="1:16" s="1" customFormat="1" ht="12.75" x14ac:dyDescent="0.2">
      <c r="A29" s="15" t="s">
        <v>13</v>
      </c>
      <c r="B29" s="26">
        <f t="shared" si="9"/>
        <v>43</v>
      </c>
      <c r="C29" s="26">
        <f>F29+I29+L29</f>
        <v>10</v>
      </c>
      <c r="D29" s="26">
        <f>G29+J29+M29</f>
        <v>33</v>
      </c>
      <c r="E29" s="26">
        <f t="shared" si="6"/>
        <v>6</v>
      </c>
      <c r="F29" s="26">
        <v>1</v>
      </c>
      <c r="G29" s="26">
        <v>5</v>
      </c>
      <c r="H29" s="26">
        <f t="shared" si="7"/>
        <v>23</v>
      </c>
      <c r="I29" s="26">
        <v>6</v>
      </c>
      <c r="J29" s="26">
        <v>17</v>
      </c>
      <c r="K29" s="26">
        <f t="shared" si="8"/>
        <v>14</v>
      </c>
      <c r="L29" s="26">
        <v>3</v>
      </c>
      <c r="M29" s="26">
        <v>11</v>
      </c>
      <c r="N29" s="43" t="s">
        <v>67</v>
      </c>
      <c r="O29" s="43" t="s">
        <v>67</v>
      </c>
      <c r="P29" s="44" t="s">
        <v>67</v>
      </c>
    </row>
    <row r="30" spans="1:16" s="1" customFormat="1" ht="12.75" x14ac:dyDescent="0.2">
      <c r="A30" s="15" t="s">
        <v>14</v>
      </c>
      <c r="B30" s="26">
        <f t="shared" si="9"/>
        <v>14</v>
      </c>
      <c r="C30" s="26">
        <f>F30+I30</f>
        <v>5</v>
      </c>
      <c r="D30" s="26">
        <f>G30+J30+M30</f>
        <v>9</v>
      </c>
      <c r="E30" s="26">
        <f t="shared" si="6"/>
        <v>11</v>
      </c>
      <c r="F30" s="26">
        <v>4</v>
      </c>
      <c r="G30" s="26">
        <v>7</v>
      </c>
      <c r="H30" s="26">
        <f t="shared" si="7"/>
        <v>2</v>
      </c>
      <c r="I30" s="26">
        <v>1</v>
      </c>
      <c r="J30" s="26">
        <v>1</v>
      </c>
      <c r="K30" s="26">
        <f t="shared" si="8"/>
        <v>1</v>
      </c>
      <c r="L30" s="26">
        <v>0</v>
      </c>
      <c r="M30" s="26">
        <v>1</v>
      </c>
      <c r="N30" s="43" t="s">
        <v>67</v>
      </c>
      <c r="O30" s="43" t="s">
        <v>67</v>
      </c>
      <c r="P30" s="44" t="s">
        <v>67</v>
      </c>
    </row>
    <row r="31" spans="1:16" s="1" customFormat="1" ht="12.75" x14ac:dyDescent="0.2">
      <c r="A31" s="15" t="s">
        <v>15</v>
      </c>
      <c r="B31" s="26">
        <f t="shared" si="9"/>
        <v>30</v>
      </c>
      <c r="C31" s="26">
        <f>F31+I31+L31</f>
        <v>7</v>
      </c>
      <c r="D31" s="26">
        <f>G31+J31+M31</f>
        <v>23</v>
      </c>
      <c r="E31" s="26">
        <f t="shared" si="6"/>
        <v>7</v>
      </c>
      <c r="F31" s="26">
        <v>2</v>
      </c>
      <c r="G31" s="26">
        <v>5</v>
      </c>
      <c r="H31" s="26">
        <f t="shared" si="7"/>
        <v>13</v>
      </c>
      <c r="I31" s="26">
        <v>3</v>
      </c>
      <c r="J31" s="26">
        <v>10</v>
      </c>
      <c r="K31" s="26">
        <f t="shared" si="8"/>
        <v>10</v>
      </c>
      <c r="L31" s="26">
        <v>2</v>
      </c>
      <c r="M31" s="26">
        <v>8</v>
      </c>
      <c r="N31" s="43" t="s">
        <v>67</v>
      </c>
      <c r="O31" s="43" t="s">
        <v>67</v>
      </c>
      <c r="P31" s="44" t="s">
        <v>67</v>
      </c>
    </row>
    <row r="32" spans="1:16" s="1" customFormat="1" ht="12.75" x14ac:dyDescent="0.2">
      <c r="A32" s="15" t="s">
        <v>16</v>
      </c>
      <c r="B32" s="26">
        <f t="shared" si="9"/>
        <v>42</v>
      </c>
      <c r="C32" s="26">
        <f>F32+I32</f>
        <v>8</v>
      </c>
      <c r="D32" s="26">
        <f>G32+J32+P32</f>
        <v>34</v>
      </c>
      <c r="E32" s="26">
        <f t="shared" si="6"/>
        <v>33</v>
      </c>
      <c r="F32" s="26">
        <v>6</v>
      </c>
      <c r="G32" s="26">
        <v>27</v>
      </c>
      <c r="H32" s="26">
        <f t="shared" si="7"/>
        <v>7</v>
      </c>
      <c r="I32" s="26">
        <v>2</v>
      </c>
      <c r="J32" s="26">
        <v>5</v>
      </c>
      <c r="K32" s="43" t="s">
        <v>67</v>
      </c>
      <c r="L32" s="43" t="s">
        <v>67</v>
      </c>
      <c r="M32" s="43" t="s">
        <v>67</v>
      </c>
      <c r="N32" s="26">
        <f>P32</f>
        <v>2</v>
      </c>
      <c r="O32" s="43" t="s">
        <v>67</v>
      </c>
      <c r="P32" s="27">
        <v>2</v>
      </c>
    </row>
    <row r="33" spans="1:16" s="1" customFormat="1" ht="12.75" x14ac:dyDescent="0.2">
      <c r="A33" s="1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7"/>
    </row>
    <row r="34" spans="1:16" s="1" customFormat="1" ht="12.75" x14ac:dyDescent="0.2">
      <c r="A34" s="18" t="s">
        <v>17</v>
      </c>
      <c r="B34" s="28">
        <f t="shared" si="9"/>
        <v>119</v>
      </c>
      <c r="C34" s="28">
        <f>F34+I34</f>
        <v>62</v>
      </c>
      <c r="D34" s="28">
        <f>G34+J34</f>
        <v>57</v>
      </c>
      <c r="E34" s="28">
        <f t="shared" si="6"/>
        <v>18</v>
      </c>
      <c r="F34" s="28">
        <v>11</v>
      </c>
      <c r="G34" s="28">
        <v>7</v>
      </c>
      <c r="H34" s="28">
        <f>I34+J34</f>
        <v>101</v>
      </c>
      <c r="I34" s="28">
        <v>51</v>
      </c>
      <c r="J34" s="28">
        <v>50</v>
      </c>
      <c r="K34" s="45" t="s">
        <v>67</v>
      </c>
      <c r="L34" s="45" t="s">
        <v>67</v>
      </c>
      <c r="M34" s="45" t="s">
        <v>67</v>
      </c>
      <c r="N34" s="45" t="s">
        <v>67</v>
      </c>
      <c r="O34" s="45" t="s">
        <v>67</v>
      </c>
      <c r="P34" s="46" t="s">
        <v>67</v>
      </c>
    </row>
    <row r="35" spans="1:16" s="1" customFormat="1" ht="12.75" x14ac:dyDescent="0.2">
      <c r="A35" s="1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</row>
    <row r="36" spans="1:16" s="1" customFormat="1" ht="12.75" x14ac:dyDescent="0.2">
      <c r="A36" s="18" t="s">
        <v>18</v>
      </c>
      <c r="B36" s="28">
        <f t="shared" si="9"/>
        <v>845</v>
      </c>
      <c r="C36" s="28">
        <f>F36+I36</f>
        <v>300</v>
      </c>
      <c r="D36" s="28">
        <f>G36+J36</f>
        <v>545</v>
      </c>
      <c r="E36" s="28">
        <f>SUM(E38:E47)</f>
        <v>386</v>
      </c>
      <c r="F36" s="28">
        <f t="shared" ref="F36:J36" si="13">SUM(F38:F47)</f>
        <v>169</v>
      </c>
      <c r="G36" s="28">
        <f t="shared" si="13"/>
        <v>217</v>
      </c>
      <c r="H36" s="28">
        <f t="shared" si="13"/>
        <v>459</v>
      </c>
      <c r="I36" s="28">
        <f t="shared" si="13"/>
        <v>131</v>
      </c>
      <c r="J36" s="28">
        <f t="shared" si="13"/>
        <v>328</v>
      </c>
      <c r="K36" s="45" t="s">
        <v>67</v>
      </c>
      <c r="L36" s="45" t="s">
        <v>67</v>
      </c>
      <c r="M36" s="45" t="s">
        <v>67</v>
      </c>
      <c r="N36" s="45" t="s">
        <v>67</v>
      </c>
      <c r="O36" s="45" t="s">
        <v>67</v>
      </c>
      <c r="P36" s="46" t="s">
        <v>67</v>
      </c>
    </row>
    <row r="37" spans="1:16" s="1" customFormat="1" ht="12.75" x14ac:dyDescent="0.2">
      <c r="A37" s="1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7"/>
    </row>
    <row r="38" spans="1:16" s="1" customFormat="1" ht="12.75" x14ac:dyDescent="0.2">
      <c r="A38" s="15" t="s">
        <v>20</v>
      </c>
      <c r="B38" s="26">
        <f t="shared" si="9"/>
        <v>61</v>
      </c>
      <c r="C38" s="26">
        <f t="shared" ref="C38:D41" si="14">F38+I38</f>
        <v>35</v>
      </c>
      <c r="D38" s="26">
        <f t="shared" si="14"/>
        <v>26</v>
      </c>
      <c r="E38" s="26">
        <f t="shared" si="6"/>
        <v>54</v>
      </c>
      <c r="F38" s="26">
        <v>32</v>
      </c>
      <c r="G38" s="26">
        <v>22</v>
      </c>
      <c r="H38" s="26">
        <f>I38+J38</f>
        <v>7</v>
      </c>
      <c r="I38" s="26">
        <v>3</v>
      </c>
      <c r="J38" s="26">
        <v>4</v>
      </c>
      <c r="K38" s="43" t="s">
        <v>67</v>
      </c>
      <c r="L38" s="43" t="s">
        <v>67</v>
      </c>
      <c r="M38" s="43" t="s">
        <v>67</v>
      </c>
      <c r="N38" s="43" t="s">
        <v>67</v>
      </c>
      <c r="O38" s="43" t="s">
        <v>67</v>
      </c>
      <c r="P38" s="44" t="s">
        <v>67</v>
      </c>
    </row>
    <row r="39" spans="1:16" s="1" customFormat="1" ht="12.75" x14ac:dyDescent="0.2">
      <c r="A39" s="15" t="s">
        <v>21</v>
      </c>
      <c r="B39" s="26">
        <f t="shared" si="9"/>
        <v>66</v>
      </c>
      <c r="C39" s="26">
        <f t="shared" si="14"/>
        <v>20</v>
      </c>
      <c r="D39" s="26">
        <f t="shared" si="14"/>
        <v>46</v>
      </c>
      <c r="E39" s="26">
        <f t="shared" si="6"/>
        <v>29</v>
      </c>
      <c r="F39" s="26">
        <v>12</v>
      </c>
      <c r="G39" s="26">
        <v>17</v>
      </c>
      <c r="H39" s="26">
        <f t="shared" ref="H39:H46" si="15">I39+J39</f>
        <v>37</v>
      </c>
      <c r="I39" s="26">
        <v>8</v>
      </c>
      <c r="J39" s="26">
        <v>29</v>
      </c>
      <c r="K39" s="43" t="s">
        <v>67</v>
      </c>
      <c r="L39" s="43" t="s">
        <v>67</v>
      </c>
      <c r="M39" s="43" t="s">
        <v>67</v>
      </c>
      <c r="N39" s="43" t="s">
        <v>67</v>
      </c>
      <c r="O39" s="43" t="s">
        <v>67</v>
      </c>
      <c r="P39" s="44" t="s">
        <v>67</v>
      </c>
    </row>
    <row r="40" spans="1:16" s="1" customFormat="1" ht="12.75" x14ac:dyDescent="0.2">
      <c r="A40" s="15" t="s">
        <v>22</v>
      </c>
      <c r="B40" s="26">
        <f t="shared" si="9"/>
        <v>156</v>
      </c>
      <c r="C40" s="26">
        <f t="shared" si="14"/>
        <v>37</v>
      </c>
      <c r="D40" s="26">
        <f t="shared" si="14"/>
        <v>119</v>
      </c>
      <c r="E40" s="26">
        <f t="shared" si="6"/>
        <v>9</v>
      </c>
      <c r="F40" s="26">
        <v>2</v>
      </c>
      <c r="G40" s="26">
        <v>7</v>
      </c>
      <c r="H40" s="26">
        <f t="shared" si="15"/>
        <v>147</v>
      </c>
      <c r="I40" s="26">
        <v>35</v>
      </c>
      <c r="J40" s="26">
        <v>112</v>
      </c>
      <c r="K40" s="43" t="s">
        <v>67</v>
      </c>
      <c r="L40" s="43" t="s">
        <v>67</v>
      </c>
      <c r="M40" s="43" t="s">
        <v>67</v>
      </c>
      <c r="N40" s="43" t="s">
        <v>67</v>
      </c>
      <c r="O40" s="43" t="s">
        <v>67</v>
      </c>
      <c r="P40" s="44" t="s">
        <v>67</v>
      </c>
    </row>
    <row r="41" spans="1:16" s="1" customFormat="1" ht="12.75" x14ac:dyDescent="0.2">
      <c r="A41" s="15" t="s">
        <v>23</v>
      </c>
      <c r="B41" s="26">
        <f t="shared" si="9"/>
        <v>79</v>
      </c>
      <c r="C41" s="26">
        <f t="shared" si="14"/>
        <v>31</v>
      </c>
      <c r="D41" s="26">
        <f t="shared" si="14"/>
        <v>48</v>
      </c>
      <c r="E41" s="26">
        <f t="shared" si="6"/>
        <v>72</v>
      </c>
      <c r="F41" s="26">
        <f>25+1</f>
        <v>26</v>
      </c>
      <c r="G41" s="26">
        <v>46</v>
      </c>
      <c r="H41" s="26">
        <f t="shared" si="15"/>
        <v>7</v>
      </c>
      <c r="I41" s="26">
        <v>5</v>
      </c>
      <c r="J41" s="26">
        <v>2</v>
      </c>
      <c r="K41" s="43" t="s">
        <v>67</v>
      </c>
      <c r="L41" s="43" t="s">
        <v>67</v>
      </c>
      <c r="M41" s="43" t="s">
        <v>67</v>
      </c>
      <c r="N41" s="43" t="s">
        <v>67</v>
      </c>
      <c r="O41" s="43" t="s">
        <v>67</v>
      </c>
      <c r="P41" s="44" t="s">
        <v>67</v>
      </c>
    </row>
    <row r="42" spans="1:16" s="1" customFormat="1" ht="12.75" x14ac:dyDescent="0.2">
      <c r="A42" s="15" t="s">
        <v>24</v>
      </c>
      <c r="B42" s="43" t="s">
        <v>67</v>
      </c>
      <c r="C42" s="43" t="s">
        <v>67</v>
      </c>
      <c r="D42" s="43" t="s">
        <v>67</v>
      </c>
      <c r="E42" s="43" t="s">
        <v>67</v>
      </c>
      <c r="F42" s="43" t="s">
        <v>67</v>
      </c>
      <c r="G42" s="43" t="s">
        <v>67</v>
      </c>
      <c r="H42" s="43" t="s">
        <v>67</v>
      </c>
      <c r="I42" s="43" t="s">
        <v>67</v>
      </c>
      <c r="J42" s="43" t="s">
        <v>67</v>
      </c>
      <c r="K42" s="43" t="s">
        <v>67</v>
      </c>
      <c r="L42" s="43" t="s">
        <v>67</v>
      </c>
      <c r="M42" s="43" t="s">
        <v>67</v>
      </c>
      <c r="N42" s="43" t="s">
        <v>67</v>
      </c>
      <c r="O42" s="43" t="s">
        <v>67</v>
      </c>
      <c r="P42" s="44" t="s">
        <v>67</v>
      </c>
    </row>
    <row r="43" spans="1:16" s="1" customFormat="1" ht="12.75" x14ac:dyDescent="0.2">
      <c r="A43" s="15" t="s">
        <v>25</v>
      </c>
      <c r="B43" s="26">
        <f t="shared" si="9"/>
        <v>21</v>
      </c>
      <c r="C43" s="26">
        <f>F43</f>
        <v>19</v>
      </c>
      <c r="D43" s="26">
        <f>G43</f>
        <v>2</v>
      </c>
      <c r="E43" s="26">
        <f t="shared" si="6"/>
        <v>21</v>
      </c>
      <c r="F43" s="26">
        <v>19</v>
      </c>
      <c r="G43" s="26">
        <v>2</v>
      </c>
      <c r="H43" s="43" t="s">
        <v>67</v>
      </c>
      <c r="I43" s="43" t="s">
        <v>67</v>
      </c>
      <c r="J43" s="43" t="s">
        <v>67</v>
      </c>
      <c r="K43" s="43" t="s">
        <v>67</v>
      </c>
      <c r="L43" s="43" t="s">
        <v>67</v>
      </c>
      <c r="M43" s="43" t="s">
        <v>67</v>
      </c>
      <c r="N43" s="43" t="s">
        <v>67</v>
      </c>
      <c r="O43" s="43" t="s">
        <v>67</v>
      </c>
      <c r="P43" s="44" t="s">
        <v>67</v>
      </c>
    </row>
    <row r="44" spans="1:16" s="1" customFormat="1" ht="12.75" x14ac:dyDescent="0.2">
      <c r="A44" s="15" t="s">
        <v>26</v>
      </c>
      <c r="B44" s="26">
        <f t="shared" si="9"/>
        <v>97</v>
      </c>
      <c r="C44" s="26">
        <f t="shared" ref="C44:D46" si="16">F44+I44</f>
        <v>19</v>
      </c>
      <c r="D44" s="26">
        <f t="shared" si="16"/>
        <v>78</v>
      </c>
      <c r="E44" s="26">
        <f t="shared" si="6"/>
        <v>33</v>
      </c>
      <c r="F44" s="26">
        <v>7</v>
      </c>
      <c r="G44" s="26">
        <v>26</v>
      </c>
      <c r="H44" s="26">
        <f t="shared" si="15"/>
        <v>64</v>
      </c>
      <c r="I44" s="26">
        <v>12</v>
      </c>
      <c r="J44" s="26">
        <v>52</v>
      </c>
      <c r="K44" s="43" t="s">
        <v>67</v>
      </c>
      <c r="L44" s="43" t="s">
        <v>67</v>
      </c>
      <c r="M44" s="43" t="s">
        <v>67</v>
      </c>
      <c r="N44" s="43" t="s">
        <v>67</v>
      </c>
      <c r="O44" s="43" t="s">
        <v>67</v>
      </c>
      <c r="P44" s="44" t="s">
        <v>67</v>
      </c>
    </row>
    <row r="45" spans="1:16" s="1" customFormat="1" ht="12.75" x14ac:dyDescent="0.2">
      <c r="A45" s="15" t="s">
        <v>27</v>
      </c>
      <c r="B45" s="26">
        <f t="shared" si="9"/>
        <v>101</v>
      </c>
      <c r="C45" s="26">
        <f t="shared" si="16"/>
        <v>26</v>
      </c>
      <c r="D45" s="26">
        <f t="shared" si="16"/>
        <v>75</v>
      </c>
      <c r="E45" s="26">
        <f t="shared" si="6"/>
        <v>64</v>
      </c>
      <c r="F45" s="26">
        <v>19</v>
      </c>
      <c r="G45" s="26">
        <v>45</v>
      </c>
      <c r="H45" s="26">
        <f t="shared" si="15"/>
        <v>37</v>
      </c>
      <c r="I45" s="26">
        <v>7</v>
      </c>
      <c r="J45" s="26">
        <v>30</v>
      </c>
      <c r="K45" s="43" t="s">
        <v>67</v>
      </c>
      <c r="L45" s="43" t="s">
        <v>67</v>
      </c>
      <c r="M45" s="43" t="s">
        <v>67</v>
      </c>
      <c r="N45" s="43" t="s">
        <v>67</v>
      </c>
      <c r="O45" s="43" t="s">
        <v>67</v>
      </c>
      <c r="P45" s="44" t="s">
        <v>67</v>
      </c>
    </row>
    <row r="46" spans="1:16" s="1" customFormat="1" ht="12.75" x14ac:dyDescent="0.2">
      <c r="A46" s="15" t="s">
        <v>28</v>
      </c>
      <c r="B46" s="26">
        <f t="shared" si="9"/>
        <v>209</v>
      </c>
      <c r="C46" s="26">
        <f t="shared" si="16"/>
        <v>82</v>
      </c>
      <c r="D46" s="26">
        <f t="shared" si="16"/>
        <v>127</v>
      </c>
      <c r="E46" s="26">
        <f t="shared" si="6"/>
        <v>49</v>
      </c>
      <c r="F46" s="26">
        <v>21</v>
      </c>
      <c r="G46" s="26">
        <v>28</v>
      </c>
      <c r="H46" s="26">
        <f t="shared" si="15"/>
        <v>160</v>
      </c>
      <c r="I46" s="26">
        <v>61</v>
      </c>
      <c r="J46" s="26">
        <v>99</v>
      </c>
      <c r="K46" s="43" t="s">
        <v>67</v>
      </c>
      <c r="L46" s="43" t="s">
        <v>67</v>
      </c>
      <c r="M46" s="43" t="s">
        <v>67</v>
      </c>
      <c r="N46" s="43" t="s">
        <v>67</v>
      </c>
      <c r="O46" s="43" t="s">
        <v>67</v>
      </c>
      <c r="P46" s="44" t="s">
        <v>67</v>
      </c>
    </row>
    <row r="47" spans="1:16" s="1" customFormat="1" ht="12.75" x14ac:dyDescent="0.2">
      <c r="A47" s="15" t="s">
        <v>29</v>
      </c>
      <c r="B47" s="26">
        <f t="shared" si="9"/>
        <v>55</v>
      </c>
      <c r="C47" s="26">
        <f>F47</f>
        <v>31</v>
      </c>
      <c r="D47" s="26">
        <f>G47</f>
        <v>24</v>
      </c>
      <c r="E47" s="26">
        <f t="shared" si="6"/>
        <v>55</v>
      </c>
      <c r="F47" s="26">
        <v>31</v>
      </c>
      <c r="G47" s="26">
        <v>24</v>
      </c>
      <c r="H47" s="43" t="s">
        <v>67</v>
      </c>
      <c r="I47" s="43" t="s">
        <v>67</v>
      </c>
      <c r="J47" s="43" t="s">
        <v>67</v>
      </c>
      <c r="K47" s="43" t="s">
        <v>67</v>
      </c>
      <c r="L47" s="43" t="s">
        <v>67</v>
      </c>
      <c r="M47" s="43" t="s">
        <v>67</v>
      </c>
      <c r="N47" s="43" t="s">
        <v>67</v>
      </c>
      <c r="O47" s="43" t="s">
        <v>67</v>
      </c>
      <c r="P47" s="44" t="s">
        <v>67</v>
      </c>
    </row>
    <row r="48" spans="1:16" s="1" customFormat="1" ht="12.75" x14ac:dyDescent="0.2">
      <c r="A48" s="1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7"/>
    </row>
    <row r="49" spans="1:16" s="1" customFormat="1" ht="12.75" x14ac:dyDescent="0.2">
      <c r="A49" s="18" t="s">
        <v>30</v>
      </c>
      <c r="B49" s="28">
        <f t="shared" si="9"/>
        <v>49</v>
      </c>
      <c r="C49" s="28">
        <f>F49+I49</f>
        <v>15</v>
      </c>
      <c r="D49" s="28">
        <f>G49+J49</f>
        <v>34</v>
      </c>
      <c r="E49" s="28">
        <f t="shared" ref="E49:J49" si="17">E51</f>
        <v>2</v>
      </c>
      <c r="F49" s="28">
        <f t="shared" si="17"/>
        <v>1</v>
      </c>
      <c r="G49" s="28">
        <f t="shared" si="17"/>
        <v>1</v>
      </c>
      <c r="H49" s="28">
        <f t="shared" si="17"/>
        <v>47</v>
      </c>
      <c r="I49" s="28">
        <f t="shared" si="17"/>
        <v>14</v>
      </c>
      <c r="J49" s="28">
        <f t="shared" si="17"/>
        <v>33</v>
      </c>
      <c r="K49" s="43" t="s">
        <v>67</v>
      </c>
      <c r="L49" s="43" t="s">
        <v>67</v>
      </c>
      <c r="M49" s="43" t="s">
        <v>67</v>
      </c>
      <c r="N49" s="43" t="s">
        <v>67</v>
      </c>
      <c r="O49" s="43" t="s">
        <v>67</v>
      </c>
      <c r="P49" s="44" t="s">
        <v>67</v>
      </c>
    </row>
    <row r="50" spans="1:16" s="1" customFormat="1" ht="12.75" x14ac:dyDescent="0.2">
      <c r="A50" s="15"/>
      <c r="B50" s="26"/>
      <c r="C50" s="26"/>
      <c r="D50" s="26"/>
      <c r="E50" s="26"/>
      <c r="F50" s="26"/>
      <c r="G50" s="26"/>
      <c r="H50" s="26"/>
      <c r="I50" s="26"/>
      <c r="J50" s="26"/>
      <c r="K50" s="43" t="s">
        <v>67</v>
      </c>
      <c r="L50" s="43" t="s">
        <v>67</v>
      </c>
      <c r="M50" s="43" t="s">
        <v>67</v>
      </c>
      <c r="N50" s="43" t="s">
        <v>67</v>
      </c>
      <c r="O50" s="43" t="s">
        <v>67</v>
      </c>
      <c r="P50" s="44" t="s">
        <v>67</v>
      </c>
    </row>
    <row r="51" spans="1:16" s="1" customFormat="1" ht="12.75" x14ac:dyDescent="0.2">
      <c r="A51" s="15" t="s">
        <v>31</v>
      </c>
      <c r="B51" s="26">
        <f t="shared" si="9"/>
        <v>49</v>
      </c>
      <c r="C51" s="26">
        <f>F51+I51</f>
        <v>15</v>
      </c>
      <c r="D51" s="26">
        <f>G51+J51</f>
        <v>34</v>
      </c>
      <c r="E51" s="26">
        <f t="shared" si="6"/>
        <v>2</v>
      </c>
      <c r="F51" s="26">
        <v>1</v>
      </c>
      <c r="G51" s="26">
        <v>1</v>
      </c>
      <c r="H51" s="26">
        <f>I51+J51</f>
        <v>47</v>
      </c>
      <c r="I51" s="26">
        <v>14</v>
      </c>
      <c r="J51" s="26">
        <v>33</v>
      </c>
      <c r="K51" s="43" t="s">
        <v>67</v>
      </c>
      <c r="L51" s="43" t="s">
        <v>67</v>
      </c>
      <c r="M51" s="43" t="s">
        <v>67</v>
      </c>
      <c r="N51" s="43" t="s">
        <v>67</v>
      </c>
      <c r="O51" s="43" t="s">
        <v>67</v>
      </c>
      <c r="P51" s="44" t="s">
        <v>67</v>
      </c>
    </row>
    <row r="52" spans="1:16" s="1" customFormat="1" ht="12.75" x14ac:dyDescent="0.2">
      <c r="A52" s="15" t="s">
        <v>32</v>
      </c>
      <c r="B52" s="43" t="s">
        <v>67</v>
      </c>
      <c r="C52" s="26"/>
      <c r="D52" s="43" t="s">
        <v>67</v>
      </c>
      <c r="E52" s="43" t="s">
        <v>67</v>
      </c>
      <c r="F52" s="43" t="s">
        <v>67</v>
      </c>
      <c r="G52" s="43" t="s">
        <v>67</v>
      </c>
      <c r="H52" s="43" t="s">
        <v>67</v>
      </c>
      <c r="I52" s="43" t="s">
        <v>67</v>
      </c>
      <c r="J52" s="43" t="s">
        <v>67</v>
      </c>
      <c r="K52" s="43" t="s">
        <v>67</v>
      </c>
      <c r="L52" s="43" t="s">
        <v>67</v>
      </c>
      <c r="M52" s="43" t="s">
        <v>67</v>
      </c>
      <c r="N52" s="43" t="s">
        <v>67</v>
      </c>
      <c r="O52" s="43" t="s">
        <v>67</v>
      </c>
      <c r="P52" s="44" t="s">
        <v>67</v>
      </c>
    </row>
    <row r="53" spans="1:16" s="1" customFormat="1" ht="12.75" x14ac:dyDescent="0.2">
      <c r="A53" s="1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7"/>
    </row>
    <row r="54" spans="1:16" s="1" customFormat="1" ht="12.75" x14ac:dyDescent="0.2">
      <c r="A54" s="18" t="s">
        <v>33</v>
      </c>
      <c r="B54" s="28">
        <f t="shared" si="9"/>
        <v>83</v>
      </c>
      <c r="C54" s="28">
        <f>F54+I54</f>
        <v>24</v>
      </c>
      <c r="D54" s="28">
        <f>G54+J54</f>
        <v>59</v>
      </c>
      <c r="E54" s="28">
        <f>E56+E57+E58</f>
        <v>12</v>
      </c>
      <c r="F54" s="28">
        <f>SUM(F56:F59)</f>
        <v>4</v>
      </c>
      <c r="G54" s="28">
        <f>SUM(G56:G59)</f>
        <v>8</v>
      </c>
      <c r="H54" s="28">
        <f>H56+H58</f>
        <v>71</v>
      </c>
      <c r="I54" s="28">
        <f>SUM(I56:I59)</f>
        <v>20</v>
      </c>
      <c r="J54" s="28">
        <f>SUM(J56:J59)</f>
        <v>51</v>
      </c>
      <c r="K54" s="43" t="s">
        <v>67</v>
      </c>
      <c r="L54" s="43" t="s">
        <v>67</v>
      </c>
      <c r="M54" s="43" t="s">
        <v>67</v>
      </c>
      <c r="N54" s="43" t="s">
        <v>67</v>
      </c>
      <c r="O54" s="43" t="s">
        <v>67</v>
      </c>
      <c r="P54" s="44" t="s">
        <v>67</v>
      </c>
    </row>
    <row r="55" spans="1:16" s="1" customFormat="1" ht="12.75" x14ac:dyDescent="0.2">
      <c r="A55" s="1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</row>
    <row r="56" spans="1:16" s="1" customFormat="1" ht="12.75" x14ac:dyDescent="0.2">
      <c r="A56" s="15" t="s">
        <v>58</v>
      </c>
      <c r="B56" s="26">
        <f t="shared" si="9"/>
        <v>3</v>
      </c>
      <c r="C56" s="26">
        <f>I56</f>
        <v>1</v>
      </c>
      <c r="D56" s="26">
        <f>G56</f>
        <v>2</v>
      </c>
      <c r="E56" s="26">
        <f>G56</f>
        <v>2</v>
      </c>
      <c r="F56" s="43" t="s">
        <v>67</v>
      </c>
      <c r="G56" s="26">
        <v>2</v>
      </c>
      <c r="H56" s="26">
        <f>I56</f>
        <v>1</v>
      </c>
      <c r="I56" s="26">
        <v>1</v>
      </c>
      <c r="J56" s="43" t="s">
        <v>67</v>
      </c>
      <c r="K56" s="43" t="s">
        <v>67</v>
      </c>
      <c r="L56" s="43" t="s">
        <v>67</v>
      </c>
      <c r="M56" s="43" t="s">
        <v>67</v>
      </c>
      <c r="N56" s="43" t="s">
        <v>67</v>
      </c>
      <c r="O56" s="43" t="s">
        <v>67</v>
      </c>
      <c r="P56" s="44" t="s">
        <v>67</v>
      </c>
    </row>
    <row r="57" spans="1:16" s="1" customFormat="1" ht="12.75" x14ac:dyDescent="0.2">
      <c r="A57" s="15" t="s">
        <v>53</v>
      </c>
      <c r="B57" s="26">
        <f>D57</f>
        <v>3</v>
      </c>
      <c r="C57" s="43" t="s">
        <v>67</v>
      </c>
      <c r="D57" s="26">
        <f>G57</f>
        <v>3</v>
      </c>
      <c r="E57" s="26">
        <f>G57</f>
        <v>3</v>
      </c>
      <c r="F57" s="43" t="s">
        <v>67</v>
      </c>
      <c r="G57" s="26">
        <v>3</v>
      </c>
      <c r="H57" s="43" t="s">
        <v>67</v>
      </c>
      <c r="I57" s="43" t="s">
        <v>67</v>
      </c>
      <c r="J57" s="43" t="s">
        <v>67</v>
      </c>
      <c r="K57" s="43" t="s">
        <v>67</v>
      </c>
      <c r="L57" s="43" t="s">
        <v>67</v>
      </c>
      <c r="M57" s="43" t="s">
        <v>67</v>
      </c>
      <c r="N57" s="43" t="s">
        <v>67</v>
      </c>
      <c r="O57" s="43" t="s">
        <v>67</v>
      </c>
      <c r="P57" s="44" t="s">
        <v>67</v>
      </c>
    </row>
    <row r="58" spans="1:16" s="1" customFormat="1" ht="12.75" x14ac:dyDescent="0.2">
      <c r="A58" s="15" t="s">
        <v>55</v>
      </c>
      <c r="B58" s="26">
        <f t="shared" si="9"/>
        <v>77</v>
      </c>
      <c r="C58" s="26">
        <f>F58+I58</f>
        <v>23</v>
      </c>
      <c r="D58" s="26">
        <f>G58+J58</f>
        <v>54</v>
      </c>
      <c r="E58" s="26">
        <f t="shared" si="6"/>
        <v>7</v>
      </c>
      <c r="F58" s="26">
        <v>4</v>
      </c>
      <c r="G58" s="26">
        <v>3</v>
      </c>
      <c r="H58" s="26">
        <f t="shared" ref="H58:H59" si="18">I58+J58</f>
        <v>70</v>
      </c>
      <c r="I58" s="26">
        <v>19</v>
      </c>
      <c r="J58" s="26">
        <v>51</v>
      </c>
      <c r="K58" s="43" t="s">
        <v>67</v>
      </c>
      <c r="L58" s="43" t="s">
        <v>67</v>
      </c>
      <c r="M58" s="43" t="s">
        <v>67</v>
      </c>
      <c r="N58" s="43" t="s">
        <v>67</v>
      </c>
      <c r="O58" s="43" t="s">
        <v>67</v>
      </c>
      <c r="P58" s="44" t="s">
        <v>67</v>
      </c>
    </row>
    <row r="59" spans="1:16" s="1" customFormat="1" ht="12.75" x14ac:dyDescent="0.2">
      <c r="A59" s="15" t="s">
        <v>56</v>
      </c>
      <c r="B59" s="26">
        <f t="shared" si="9"/>
        <v>0</v>
      </c>
      <c r="C59" s="26">
        <f t="shared" si="10"/>
        <v>0</v>
      </c>
      <c r="D59" s="26">
        <f t="shared" si="11"/>
        <v>0</v>
      </c>
      <c r="E59" s="26">
        <f t="shared" si="6"/>
        <v>0</v>
      </c>
      <c r="F59" s="26">
        <v>0</v>
      </c>
      <c r="G59" s="26">
        <v>0</v>
      </c>
      <c r="H59" s="26">
        <f t="shared" si="18"/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7">
        <v>0</v>
      </c>
    </row>
    <row r="60" spans="1:16" s="1" customFormat="1" ht="12.75" x14ac:dyDescent="0.2">
      <c r="A60" s="15" t="s">
        <v>57</v>
      </c>
      <c r="B60" s="26">
        <f t="shared" si="9"/>
        <v>0</v>
      </c>
      <c r="C60" s="26">
        <f t="shared" si="10"/>
        <v>0</v>
      </c>
      <c r="D60" s="26">
        <f t="shared" si="11"/>
        <v>0</v>
      </c>
      <c r="E60" s="26">
        <f t="shared" ref="E60" si="19">F60+G60</f>
        <v>0</v>
      </c>
      <c r="F60" s="26">
        <v>0</v>
      </c>
      <c r="G60" s="26">
        <v>0</v>
      </c>
      <c r="H60" s="26">
        <f t="shared" ref="H60" si="20">I60+J60</f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7">
        <v>0</v>
      </c>
    </row>
    <row r="61" spans="1:16" s="1" customFormat="1" ht="12.75" x14ac:dyDescent="0.2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1"/>
    </row>
    <row r="62" spans="1:16" s="1" customFormat="1" ht="12.75" x14ac:dyDescent="0.2"/>
    <row r="63" spans="1:16" s="1" customFormat="1" ht="12.75" x14ac:dyDescent="0.2">
      <c r="A63" s="42" t="s">
        <v>62</v>
      </c>
    </row>
    <row r="64" spans="1:16" x14ac:dyDescent="0.25">
      <c r="A64" s="54" t="s">
        <v>69</v>
      </c>
    </row>
  </sheetData>
  <mergeCells count="12">
    <mergeCell ref="A1:P1"/>
    <mergeCell ref="A2:P2"/>
    <mergeCell ref="E5:M5"/>
    <mergeCell ref="N5:P5"/>
    <mergeCell ref="B6:D6"/>
    <mergeCell ref="F7:G7"/>
    <mergeCell ref="I7:J7"/>
    <mergeCell ref="L7:M7"/>
    <mergeCell ref="O7:P7"/>
    <mergeCell ref="B5:D5"/>
    <mergeCell ref="F6:G6"/>
    <mergeCell ref="I6:J6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&amp;R&amp;P</oddFooter>
  </headerFooter>
  <ignoredErrors>
    <ignoredError sqref="K17 C56:E56 D57:E57 C58:D58 B57 H56 H54" formula="1"/>
    <ignoredError sqref="G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Full name</cp:lastModifiedBy>
  <cp:lastPrinted>2019-05-30T19:13:24Z</cp:lastPrinted>
  <dcterms:created xsi:type="dcterms:W3CDTF">2018-10-26T16:17:08Z</dcterms:created>
  <dcterms:modified xsi:type="dcterms:W3CDTF">2019-05-30T19:13:33Z</dcterms:modified>
</cp:coreProperties>
</file>